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6780" tabRatio="1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P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<sst xmlns="http://schemas.openxmlformats.org/spreadsheetml/2006/main" count="1166" uniqueCount="566">
  <si>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</si>
  <si>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</si>
  <si>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</si>
  <si>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</si>
  <si>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</si>
  <si>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</si>
  <si>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</si>
  <si>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</si>
  <si>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</si>
  <si>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</si>
  <si>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</si>
  <si>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</si>
  <si>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</si>
  <si>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</si>
  <si>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</si>
  <si>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</si>
  <si>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</si>
  <si>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</si>
  <si>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</si>
  <si>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</si>
  <si>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</si>
  <si>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</si>
  <si>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</si>
  <si>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</si>
  <si>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</si>
  <si>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</si>
  <si>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</si>
  <si>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</si>
  <si>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</si>
  <si>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</si>
  <si>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</si>
  <si>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</si>
  <si>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</si>
  <si>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 1.73</t>
  </si>
  <si>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</si>
  <si>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</si>
  <si>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</si>
  <si>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</si>
  <si>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</si>
  <si>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</si>
  <si>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</si>
  <si>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</si>
  <si>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</si>
  <si>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</si>
  <si>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</si>
  <si>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</si>
  <si>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</si>
  <si>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</si>
  <si>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</si>
  <si>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</si>
  <si>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</si>
  <si>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</si>
  <si>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</si>
  <si>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</si>
  <si>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</si>
  <si>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</si>
  <si>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</si>
  <si>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</si>
  <si>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</si>
  <si>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</si>
  <si>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</si>
  <si>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</si>
  <si>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</si>
  <si>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</si>
  <si>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</si>
  <si>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</si>
  <si>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</si>
  <si>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</si>
  <si>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</si>
  <si>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</si>
  <si>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</si>
  <si>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</si>
  <si>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　将来負担比率、実質公債費比率ともに類似団体内平均を下回っている。いずれの数値も減少した理由は、上記と同様に主に公営企業債の元利償還金に対する繰入見込額が減少したことによるものである。今後も引き続き事業の「選択」と「集中」を徹底し、公営企業会計の公債費発行状況に注視し、低比率の維持に努める。</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</si>
  <si>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</si>
  <si>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</si>
  <si>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</si>
  <si>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</si>
  <si>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</si>
  <si>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</si>
  <si>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</si>
  <si>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</si>
  <si>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</si>
  <si>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</si>
  <si>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</si>
  <si>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</si>
  <si>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</si>
  <si>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</si>
  <si>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</si>
  <si>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</si>
  <si>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</si>
  <si>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</si>
  <si>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</si>
  <si>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</si>
  <si>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</si>
  <si>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</si>
  <si>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</si>
  <si>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</si>
  <si>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</si>
  <si>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</si>
  <si>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</si>
  <si>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</si>
  <si>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</si>
  <si>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</si>
  <si>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</si>
  <si>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</si>
  <si>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</si>
  <si>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</si>
  <si>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</si>
  <si>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</si>
  <si>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</si>
  <si>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</si>
  <si>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</si>
  <si>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</si>
  <si>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</si>
  <si>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</si>
  <si>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</si>
  <si>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</si>
  <si>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</si>
  <si>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</si>
  <si>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</si>
  <si>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</si>
  <si>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</si>
  <si>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</si>
  <si>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</si>
  <si>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</si>
  <si>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</si>
  <si>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</si>
  <si>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</si>
  <si>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</si>
  <si>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</si>
  <si>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</si>
  <si>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</si>
  <si>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2-3</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</si>
  <si>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</si>
  <si>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</si>
  <si>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</si>
  <si>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</si>
  <si>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</si>
  <si>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石川県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</si>
  <si>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</si>
  <si>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</si>
  <si>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</si>
  <si>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</si>
  <si>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</si>
  <si>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</si>
  <si>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</si>
  <si>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</si>
  <si>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</si>
  <si>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</si>
  <si>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</si>
  <si>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</si>
  <si>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</si>
  <si>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</si>
  <si>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</si>
  <si>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</si>
  <si>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</si>
  <si>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</si>
  <si>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</si>
  <si>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</si>
  <si>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</si>
  <si>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</si>
  <si>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</si>
  <si>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</si>
  <si>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能美市</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</si>
  <si>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</si>
  <si>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</si>
  <si>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</si>
  <si>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</si>
  <si>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</si>
  <si>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</si>
  <si>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</si>
  <si>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</si>
  <si>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</si>
  <si>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</si>
  <si>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</si>
  <si>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</si>
  <si>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</si>
  <si>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</si>
  <si>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</si>
  <si>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</si>
  <si>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</si>
  <si>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</si>
  <si>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手取郷広域事務組合</t>
  </si>
  <si>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</si>
  <si>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</si>
  <si>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南加賀広域圏事務組合（一般会計）</t>
  </si>
  <si>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</si>
  <si>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</si>
  <si>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</si>
  <si>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</si>
  <si>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</si>
  <si>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</si>
  <si>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</si>
  <si>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</si>
  <si>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</si>
  <si>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</si>
  <si>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</si>
  <si>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</si>
  <si>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</si>
  <si>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純資産又は
正味財産</t>
  </si>
  <si>
    <t>-0.7</t>
  </si>
  <si>
    <t>決算額 (A)</t>
    <rPh sb="0" eb="2">
      <t>ケッサン</t>
    </rPh>
    <rPh sb="2" eb="3">
      <t>ガク</t>
    </rPh>
    <phoneticPr fontId="6"/>
  </si>
  <si>
    <t>能美市後期高齢者医療特別会計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</si>
  <si>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</si>
  <si>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</si>
  <si>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</si>
  <si>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</si>
  <si>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</si>
  <si>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</si>
  <si>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</si>
  <si>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</si>
  <si>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</si>
  <si>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</si>
  <si>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</si>
  <si>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</si>
  <si>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</si>
  <si>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</si>
  <si>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</si>
  <si>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</si>
  <si>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</si>
  <si>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</si>
  <si>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</si>
  <si>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</si>
  <si>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</si>
  <si>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</si>
  <si>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</si>
  <si>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</si>
  <si>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</si>
  <si>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</si>
  <si>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</si>
  <si>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</si>
  <si>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</si>
  <si>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</si>
  <si>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</si>
  <si>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-0.4</t>
  </si>
  <si>
    <t>職員の状況</t>
    <rPh sb="0" eb="2">
      <t>ショクイン</t>
    </rPh>
    <rPh sb="3" eb="5">
      <t>ジョウキョウ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</si>
  <si>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</si>
  <si>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</si>
  <si>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</si>
  <si>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</si>
  <si>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</si>
  <si>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</si>
  <si>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</si>
  <si>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</si>
  <si>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</si>
  <si>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</si>
  <si>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</si>
  <si>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</si>
  <si>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</si>
  <si>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能美市国民健康保険特別会計</t>
  </si>
  <si>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</si>
  <si>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</si>
  <si>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</si>
  <si>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</si>
  <si>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</si>
  <si>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</si>
  <si>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</si>
  <si>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</si>
  <si>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</si>
  <si>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</si>
  <si>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</si>
  <si>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</si>
  <si>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</si>
  <si>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</si>
  <si>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</si>
  <si>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</si>
  <si>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</si>
  <si>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</si>
  <si>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</si>
  <si>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</si>
  <si>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</si>
  <si>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</si>
  <si>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</si>
  <si>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</si>
  <si>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</si>
  <si>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</si>
  <si>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</si>
  <si>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</si>
  <si>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</si>
  <si>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</si>
  <si>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</si>
  <si>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</si>
  <si>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</si>
  <si>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</si>
  <si>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</si>
  <si>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</si>
  <si>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</si>
  <si>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</si>
  <si>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</si>
  <si>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</si>
  <si>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</si>
  <si>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</si>
  <si>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</si>
  <si>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石川県市町村退職手当組合</t>
  </si>
  <si>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</si>
  <si>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</si>
  <si>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</si>
  <si>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</si>
  <si>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</si>
  <si>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</si>
  <si>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</si>
  <si>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</si>
  <si>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</si>
  <si>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石川県能美市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</si>
  <si>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</si>
  <si>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</si>
  <si>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</si>
  <si>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</si>
  <si>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</si>
  <si>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</si>
  <si>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</si>
  <si>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</si>
  <si>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</si>
  <si>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</si>
  <si>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</si>
  <si>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</si>
  <si>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</si>
  <si>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</si>
  <si>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</si>
  <si>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</si>
  <si>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</si>
  <si>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</si>
  <si>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</si>
  <si>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</si>
  <si>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</si>
  <si>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</si>
  <si>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</si>
  <si>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</si>
  <si>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</si>
  <si>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</si>
  <si>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</si>
  <si>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能美市温泉事業特別会計</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</si>
  <si>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</si>
  <si>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</si>
  <si>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</si>
  <si>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</si>
  <si>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</si>
  <si>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</si>
  <si>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</si>
  <si>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</si>
  <si>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</si>
  <si>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</si>
  <si>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</si>
  <si>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</si>
  <si>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</si>
  <si>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</si>
  <si>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能美市土地開発公社</t>
    <rPh sb="0" eb="3">
      <t>ノミシ</t>
    </rPh>
    <rPh sb="3" eb="5">
      <t>トチ</t>
    </rPh>
    <rPh sb="5" eb="7">
      <t>カイハツ</t>
    </rPh>
    <rPh sb="7" eb="9">
      <t>コウシャ</t>
    </rPh>
    <phoneticPr fontId="6"/>
  </si>
  <si>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</si>
  <si>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</si>
  <si>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</si>
  <si>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</si>
  <si>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</si>
  <si>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</si>
  <si>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</si>
  <si>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</si>
  <si>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</si>
  <si>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</si>
  <si>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</si>
  <si>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</si>
  <si>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</si>
  <si>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</si>
  <si>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</si>
  <si>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</si>
  <si>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</si>
  <si>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</si>
  <si>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</si>
  <si>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</si>
  <si>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</si>
  <si>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</si>
  <si>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</si>
  <si>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</si>
  <si>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</si>
  <si>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</si>
  <si>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</si>
  <si>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</si>
  <si>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</si>
  <si>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</si>
  <si>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</si>
  <si>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</si>
  <si>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</si>
  <si>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</si>
  <si>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</si>
  <si>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</si>
  <si>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 2.09</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</si>
  <si>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</si>
  <si>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</si>
  <si>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</si>
  <si>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</si>
  <si>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</si>
  <si>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</si>
  <si>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</si>
  <si>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</si>
  <si>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</si>
  <si>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</si>
  <si>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</si>
  <si>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</si>
  <si>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</si>
  <si>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</si>
  <si>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</si>
  <si>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</si>
  <si>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</si>
  <si>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</si>
  <si>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</si>
  <si>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</si>
  <si>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</si>
  <si>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</si>
  <si>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</si>
  <si>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</si>
  <si>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</si>
  <si>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</si>
  <si>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</si>
  <si>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</si>
  <si>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</si>
  <si>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</si>
  <si>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</si>
  <si>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</si>
  <si>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</si>
  <si>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</si>
  <si>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</si>
  <si>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</si>
  <si>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</si>
  <si>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</si>
  <si>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</si>
  <si>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</si>
  <si>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</si>
  <si>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</si>
  <si>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</si>
  <si>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</si>
  <si>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</si>
  <si>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</si>
  <si>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</si>
  <si>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</si>
  <si>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</si>
  <si>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</si>
  <si>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</si>
  <si>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石川県後期高齢者医療広域連合（一般会計）</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</si>
  <si>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</si>
  <si>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</si>
  <si>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</si>
  <si>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</si>
  <si>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</si>
  <si>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</si>
  <si>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</si>
  <si>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</si>
  <si>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</si>
  <si>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</si>
  <si>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</si>
  <si>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</si>
  <si>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</si>
  <si>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</si>
  <si>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</si>
  <si>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</si>
  <si>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</si>
  <si>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</si>
  <si>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</si>
  <si>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</si>
  <si>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総収益
（歳入）</t>
  </si>
  <si>
    <t>能美市下水道事業会計</t>
  </si>
  <si>
    <t>総費用
（歳出）</t>
  </si>
  <si>
    <t>純損益
（形式収支）</t>
  </si>
  <si>
    <t>左のうち
一般会計等
繰入見込額</t>
  </si>
  <si>
    <t>資金不足
比率</t>
    <rPh sb="0" eb="2">
      <t>シキン</t>
    </rPh>
    <rPh sb="2" eb="4">
      <t>フソク</t>
    </rPh>
    <rPh sb="5" eb="7">
      <t>ヒリツ</t>
    </rPh>
    <phoneticPr fontId="6"/>
  </si>
  <si>
    <t>能美市介護保険特別会計</t>
  </si>
  <si>
    <t>将来負担比率（(Ｅ)－(Ｆ)）／（(Ｃ)－(Ｄ)）×１００</t>
    <rPh sb="0" eb="2">
      <t>ショウライ</t>
    </rPh>
    <rPh sb="2" eb="4">
      <t>フタン</t>
    </rPh>
    <rPh sb="4" eb="6">
      <t>ヒリツ</t>
    </rPh>
    <phoneticPr fontId="6"/>
  </si>
  <si>
    <t>能美市水道事業会計</t>
  </si>
  <si>
    <t>南加賀広域圏事務組合（公設地方卸売市場事業特別会計）</t>
  </si>
  <si>
    <t>法適用企業</t>
  </si>
  <si>
    <t>能美市工業用水道事業会計</t>
  </si>
  <si>
    <t>国民健康保険能美市立病院事業会計</t>
  </si>
  <si>
    <t>公債費負担の状況</t>
    <rPh sb="0" eb="3">
      <t>コウサイヒ</t>
    </rPh>
    <rPh sb="3" eb="5">
      <t>フタン</t>
    </rPh>
    <rPh sb="6" eb="8">
      <t>ジョウキョウ</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</si>
  <si>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</si>
  <si>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</si>
  <si>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</si>
  <si>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</si>
  <si>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</si>
  <si>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</si>
  <si>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</si>
  <si>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</si>
  <si>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</si>
  <si>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</si>
  <si>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</si>
  <si>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</si>
  <si>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</si>
  <si>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</si>
  <si>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</si>
  <si>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</si>
  <si>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</si>
  <si>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</si>
  <si>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</si>
  <si>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</si>
  <si>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</si>
  <si>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</si>
  <si>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</si>
  <si>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</si>
  <si>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</si>
  <si>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</si>
  <si>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</si>
  <si>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</si>
  <si>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</si>
  <si>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</si>
  <si>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</si>
  <si>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</si>
  <si>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</si>
  <si>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</si>
  <si>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</si>
  <si>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</si>
  <si>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</si>
  <si>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</si>
  <si>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</si>
  <si>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</si>
  <si>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</si>
  <si>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</si>
  <si>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</si>
  <si>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</si>
  <si>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</si>
  <si>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</si>
  <si>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</si>
  <si>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</si>
  <si>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</si>
  <si>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</si>
  <si>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</si>
  <si>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</si>
  <si>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</si>
  <si>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</si>
  <si>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</si>
  <si>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</si>
  <si>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</si>
  <si>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</si>
  <si>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</si>
  <si>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</si>
  <si>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</si>
  <si>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</si>
  <si>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</si>
  <si>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</si>
  <si>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</si>
  <si>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</si>
  <si>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 1.87</t>
  </si>
  <si>
    <t>▲ 3.57</t>
  </si>
  <si>
    <t>▲ 3.68</t>
  </si>
  <si>
    <t>その他会計（赤字）</t>
  </si>
  <si>
    <t>（百万円）</t>
  </si>
  <si>
    <t>H27末</t>
  </si>
  <si>
    <t>石川県市町村消防賞じゅつ組合</t>
  </si>
  <si>
    <t>H28末</t>
  </si>
  <si>
    <t>H29末</t>
  </si>
  <si>
    <t>H30末</t>
  </si>
  <si>
    <t>R01末</t>
  </si>
  <si>
    <t>石川県後期高齢者医療広域連合（後期高齢者医療特別会計）</t>
  </si>
  <si>
    <t>南加賀広域圏事務組合（ふるさと振興事業特別会計）</t>
  </si>
  <si>
    <t>南加賀広域圏事務組合（急病センター事業特別会計）</t>
  </si>
  <si>
    <t>能美介護認定事務組合</t>
  </si>
  <si>
    <t>手取川流域環境衛生事業組合</t>
  </si>
  <si>
    <t>手取川水防事務組合</t>
  </si>
  <si>
    <t>石川県市町村消防団員等公務災害補償等組合</t>
  </si>
  <si>
    <t>南加賀広域圏事務組合（獣肉処理加工施設事業特別会計）</t>
    <rPh sb="11" eb="13">
      <t>ジュウニク</t>
    </rPh>
    <rPh sb="13" eb="15">
      <t>ショリ</t>
    </rPh>
    <rPh sb="15" eb="17">
      <t>カコウ</t>
    </rPh>
    <rPh sb="17" eb="19">
      <t>シセツ</t>
    </rPh>
    <rPh sb="19" eb="21">
      <t>ジギョウ</t>
    </rPh>
    <phoneticPr fontId="6"/>
  </si>
  <si>
    <t>まちづくり振興基金</t>
  </si>
  <si>
    <t>企業立地促進基金</t>
  </si>
  <si>
    <t>地域福祉基金</t>
  </si>
  <si>
    <t>介護保険財政安定化基金</t>
  </si>
  <si>
    <t>公共施設等整備改修基金</t>
    <rPh sb="0" eb="4">
      <t>コウキョ</t>
    </rPh>
    <rPh sb="4" eb="5">
      <t>トウ</t>
    </rPh>
    <rPh sb="5" eb="7">
      <t>セイビ</t>
    </rPh>
    <rPh sb="7" eb="11">
      <t>カイシュ</t>
    </rPh>
    <phoneticPr fontId="6"/>
  </si>
  <si>
    <t>(公財)能美市ふるさと振興公社</t>
    <rPh sb="1" eb="2">
      <t>コウ</t>
    </rPh>
    <rPh sb="2" eb="3">
      <t>ザイ</t>
    </rPh>
    <rPh sb="4" eb="7">
      <t>ノミシ</t>
    </rPh>
    <rPh sb="11" eb="13">
      <t>シンコウ</t>
    </rPh>
    <rPh sb="13" eb="15">
      <t>コウシャ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</si>
  <si>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</si>
  <si>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</si>
  <si>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将来負担比率は、主に公営企業債の元利償還金に対する繰入見込額が減少したことにより、昨年度から0.3％減少し、類似団体内平均を大きく下回っている。
　有形固定資産減価償却率は、類似団体内平均をやや上回っており、公共施設等の老朽化がやや進行している状況である。これからも交付税措置率の高い有利な起債を活用し、将来世代の負担軽減を図るとともに、公共施設の更新費用に係る財源の確保に努める。</t>
  </si>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</sst>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B219-440C-AA8E-45410DBEB8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93164</c:v>
                </c:pt>
                <c:pt idx="1">
                  <c:v>82603</c:v>
                </c:pt>
                <c:pt idx="2">
                  <c:v>75113</c:v>
                </c:pt>
                <c:pt idx="3">
                  <c:v>85825</c:v>
                </c:pt>
                <c:pt idx="4">
                  <c:v>82266</c:v>
                </c:pt>
              </c:numCache>
            </c:numRef>
          </c:val>
          <c:smooth val="0"/>
          <c:extLst>
            <c:ext xmlns:c16="http://schemas.microsoft.com/office/drawing/2014/chart" uri="{C3380CC4-5D6E-409C-BE32-E72D297353CC}">
              <c16:uniqueId val="{00000001-B219-440C-AA8E-45410DBEB80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220472440944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4.24</c:v>
                </c:pt>
                <c:pt idx="1">
                  <c:v>4.3600000000000003</c:v>
                </c:pt>
                <c:pt idx="2">
                  <c:v>4.91</c:v>
                </c:pt>
                <c:pt idx="3">
                  <c:v>4.1900000000000004</c:v>
                </c:pt>
                <c:pt idx="4">
                  <c:v>3.8</c:v>
                </c:pt>
              </c:numCache>
            </c:numRef>
          </c:val>
          <c:extLst>
            <c:ext xmlns:c16="http://schemas.microsoft.com/office/drawing/2014/chart" uri="{C3380CC4-5D6E-409C-BE32-E72D297353CC}">
              <c16:uniqueId val="{00000000-3A52-4E5A-806C-86A82BB0B1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29.41</c:v>
                </c:pt>
                <c:pt idx="1">
                  <c:v>29.34</c:v>
                </c:pt>
                <c:pt idx="2">
                  <c:v>28.85</c:v>
                </c:pt>
                <c:pt idx="3">
                  <c:v>28.29</c:v>
                </c:pt>
                <c:pt idx="4">
                  <c:v>25.67</c:v>
                </c:pt>
              </c:numCache>
            </c:numRef>
          </c:val>
          <c:extLst>
            <c:ext xmlns:c16="http://schemas.microsoft.com/office/drawing/2014/chart" uri="{C3380CC4-5D6E-409C-BE32-E72D297353CC}">
              <c16:uniqueId val="{00000001-3A52-4E5A-806C-86A82BB0B16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-1.73</c:v>
                </c:pt>
                <c:pt idx="1">
                  <c:v>-2.09</c:v>
                </c:pt>
                <c:pt idx="2">
                  <c:v>-1.87</c:v>
                </c:pt>
                <c:pt idx="3">
                  <c:v>-3.57</c:v>
                </c:pt>
                <c:pt idx="4">
                  <c:v>-3.68</c:v>
                </c:pt>
              </c:numCache>
            </c:numRef>
          </c:val>
          <c:smooth val="0"/>
          <c:extLst>
            <c:ext xmlns:c16="http://schemas.microsoft.com/office/drawing/2014/chart" uri="{C3380CC4-5D6E-409C-BE32-E72D297353CC}">
              <c16:uniqueId val="{00000002-3A52-4E5A-806C-86A82BB0B1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5.82</c:v>
                </c:pt>
                <c:pt idx="2">
                  <c:v>#N/A</c:v>
                </c:pt>
                <c:pt idx="3">
                  <c:v>6.68</c:v>
                </c:pt>
                <c:pt idx="4">
                  <c:v>#N/A</c:v>
                </c:pt>
                <c:pt idx="5">
                  <c:v>7.18</c:v>
                </c:pt>
                <c:pt idx="6">
                  <c:v>#N/A</c:v>
                </c:pt>
                <c:pt idx="7">
                  <c:v>7.39</c:v>
                </c:pt>
                <c:pt idx="8">
                  <c:v>#N/A</c:v>
                </c:pt>
                <c:pt idx="9">
                  <c:v>0</c:v>
                </c:pt>
              </c:numCache>
            </c:numRef>
          </c:val>
          <c:extLst>
            <c:ext xmlns:c16="http://schemas.microsoft.com/office/drawing/2014/chart" uri="{C3380CC4-5D6E-409C-BE32-E72D297353CC}">
              <c16:uniqueId val="{00000000-F8B9-416F-A4F2-0543CCE21A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B9-416F-A4F2-0543CCE21A03}"/>
            </c:ext>
          </c:extLst>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0.04</c:v>
                </c:pt>
                <c:pt idx="6">
                  <c:v>#N/A</c:v>
                </c:pt>
                <c:pt idx="7">
                  <c:v>0.01</c:v>
                </c:pt>
                <c:pt idx="8">
                  <c:v>#N/A</c:v>
                </c:pt>
                <c:pt idx="9">
                  <c:v>0</c:v>
                </c:pt>
              </c:numCache>
            </c:numRef>
          </c:val>
          <c:extLst>
            <c:ext xmlns:c16="http://schemas.microsoft.com/office/drawing/2014/chart" uri="{C3380CC4-5D6E-409C-BE32-E72D297353CC}">
              <c16:uniqueId val="{00000002-F8B9-416F-A4F2-0543CCE21A03}"/>
            </c:ext>
          </c:extLst>
        </c:ser>
        <c:ser>
          <c:idx val="3"/>
          <c:order val="3"/>
          <c:tx>
            <c:strRef>
              <c:f>データシート!$A$30</c:f>
              <c:strCache>
                <c:ptCount val="1"/>
                <c:pt idx="0">
                  <c:v>能美市国民健康保険特別会計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1.31</c:v>
                </c:pt>
                <c:pt idx="2">
                  <c:v>#N/A</c:v>
                </c:pt>
                <c:pt idx="3">
                  <c:v>1.26</c:v>
                </c:pt>
                <c:pt idx="4">
                  <c:v>#N/A</c:v>
                </c:pt>
                <c:pt idx="5">
                  <c:v>0.25</c:v>
                </c:pt>
                <c:pt idx="6">
                  <c:v>#N/A</c:v>
                </c:pt>
                <c:pt idx="7">
                  <c:v>0.37</c:v>
                </c:pt>
                <c:pt idx="8">
                  <c:v>#N/A</c:v>
                </c:pt>
                <c:pt idx="9">
                  <c:v>0.76</c:v>
                </c:pt>
              </c:numCache>
            </c:numRef>
          </c:val>
          <c:extLst>
            <c:ext xmlns:c16="http://schemas.microsoft.com/office/drawing/2014/chart" uri="{C3380CC4-5D6E-409C-BE32-E72D297353CC}">
              <c16:uniqueId val="{00000003-F8B9-416F-A4F2-0543CCE21A03}"/>
            </c:ext>
          </c:extLst>
        </c:ser>
        <c:ser>
          <c:idx val="4"/>
          <c:order val="4"/>
          <c:tx>
            <c:strRef>
              <c:f>データシート!$A$31</c:f>
              <c:strCache>
                <c:ptCount val="1"/>
                <c:pt idx="0">
                  <c:v>能美市介護保険特別会計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0.53</c:v>
                </c:pt>
                <c:pt idx="2">
                  <c:v>#N/A</c:v>
                </c:pt>
                <c:pt idx="3">
                  <c:v>0.73</c:v>
                </c:pt>
                <c:pt idx="4">
                  <c:v>#N/A</c:v>
                </c:pt>
                <c:pt idx="5">
                  <c:v>1.21</c:v>
                </c:pt>
                <c:pt idx="6">
                  <c:v>#N/A</c:v>
                </c:pt>
                <c:pt idx="7">
                  <c:v>0.77</c:v>
                </c:pt>
                <c:pt idx="8">
                  <c:v>#N/A</c:v>
                </c:pt>
                <c:pt idx="9">
                  <c:v>0.94</c:v>
                </c:pt>
              </c:numCache>
            </c:numRef>
          </c:val>
          <c:extLst>
            <c:ext xmlns:c16="http://schemas.microsoft.com/office/drawing/2014/chart" uri="{C3380CC4-5D6E-409C-BE32-E72D297353CC}">
              <c16:uniqueId val="{00000004-F8B9-416F-A4F2-0543CCE21A03}"/>
            </c:ext>
          </c:extLst>
        </c:ser>
        <c:ser>
          <c:idx val="5"/>
          <c:order val="5"/>
          <c:tx>
            <c:strRef>
              <c:f>データシート!$A$32</c:f>
              <c:strCache>
                <c:ptCount val="1"/>
                <c:pt idx="0">
                  <c:v>国民健康保険能美市立病院事業会計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7.28</c:v>
                </c:pt>
                <c:pt idx="2">
                  <c:v>#N/A</c:v>
                </c:pt>
                <c:pt idx="3">
                  <c:v>4.72</c:v>
                </c:pt>
                <c:pt idx="4">
                  <c:v>#N/A</c:v>
                </c:pt>
                <c:pt idx="5">
                  <c:v>2.29</c:v>
                </c:pt>
                <c:pt idx="6">
                  <c:v>#N/A</c:v>
                </c:pt>
                <c:pt idx="7">
                  <c:v>2.02</c:v>
                </c:pt>
                <c:pt idx="8">
                  <c:v>#N/A</c:v>
                </c:pt>
                <c:pt idx="9">
                  <c:v>1.97</c:v>
                </c:pt>
              </c:numCache>
            </c:numRef>
          </c:val>
          <c:extLst>
            <c:ext xmlns:c16="http://schemas.microsoft.com/office/drawing/2014/chart" uri="{C3380CC4-5D6E-409C-BE32-E72D297353CC}">
              <c16:uniqueId val="{00000005-F8B9-416F-A4F2-0543CCE21A0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4.24</c:v>
                </c:pt>
                <c:pt idx="2">
                  <c:v>#N/A</c:v>
                </c:pt>
                <c:pt idx="3">
                  <c:v>4.3499999999999996</c:v>
                </c:pt>
                <c:pt idx="4">
                  <c:v>#N/A</c:v>
                </c:pt>
                <c:pt idx="5">
                  <c:v>4.9000000000000004</c:v>
                </c:pt>
                <c:pt idx="6">
                  <c:v>#N/A</c:v>
                </c:pt>
                <c:pt idx="7">
                  <c:v>4.1900000000000004</c:v>
                </c:pt>
                <c:pt idx="8">
                  <c:v>#N/A</c:v>
                </c:pt>
                <c:pt idx="9">
                  <c:v>3.79</c:v>
                </c:pt>
              </c:numCache>
            </c:numRef>
          </c:val>
          <c:extLst>
            <c:ext xmlns:c16="http://schemas.microsoft.com/office/drawing/2014/chart" uri="{C3380CC4-5D6E-409C-BE32-E72D297353CC}">
              <c16:uniqueId val="{00000006-F8B9-416F-A4F2-0543CCE21A03}"/>
            </c:ext>
          </c:extLst>
        </c:ser>
        <c:ser>
          <c:idx val="7"/>
          <c:order val="7"/>
          <c:tx>
            <c:strRef>
              <c:f>データシート!$A$34</c:f>
              <c:strCache>
                <c:ptCount val="1"/>
                <c:pt idx="0">
                  <c:v>能美市水道事業会計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5.44</c:v>
                </c:pt>
                <c:pt idx="2">
                  <c:v>#N/A</c:v>
                </c:pt>
                <c:pt idx="3">
                  <c:v>4.41</c:v>
                </c:pt>
                <c:pt idx="4">
                  <c:v>#N/A</c:v>
                </c:pt>
                <c:pt idx="5">
                  <c:v>1.33</c:v>
                </c:pt>
                <c:pt idx="6">
                  <c:v>#N/A</c:v>
                </c:pt>
                <c:pt idx="7">
                  <c:v>4.51</c:v>
                </c:pt>
                <c:pt idx="8">
                  <c:v>#N/A</c:v>
                </c:pt>
                <c:pt idx="9">
                  <c:v>4.8499999999999996</c:v>
                </c:pt>
              </c:numCache>
            </c:numRef>
          </c:val>
          <c:extLst>
            <c:ext xmlns:c16="http://schemas.microsoft.com/office/drawing/2014/chart" uri="{C3380CC4-5D6E-409C-BE32-E72D297353CC}">
              <c16:uniqueId val="{00000007-F8B9-416F-A4F2-0543CCE21A03}"/>
            </c:ext>
          </c:extLst>
        </c:ser>
        <c:ser>
          <c:idx val="8"/>
          <c:order val="8"/>
          <c:tx>
            <c:strRef>
              <c:f>データシート!$A$35</c:f>
              <c:strCache>
                <c:ptCount val="1"/>
                <c:pt idx="0">
                  <c:v>能美市工業用水道事業会計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4.2699999999999996</c:v>
                </c:pt>
                <c:pt idx="2">
                  <c:v>#N/A</c:v>
                </c:pt>
                <c:pt idx="3">
                  <c:v>4.74</c:v>
                </c:pt>
                <c:pt idx="4">
                  <c:v>#N/A</c:v>
                </c:pt>
                <c:pt idx="5">
                  <c:v>5.38</c:v>
                </c:pt>
                <c:pt idx="6">
                  <c:v>#N/A</c:v>
                </c:pt>
                <c:pt idx="7">
                  <c:v>4.29</c:v>
                </c:pt>
                <c:pt idx="8">
                  <c:v>#N/A</c:v>
                </c:pt>
                <c:pt idx="9">
                  <c:v>5.04</c:v>
                </c:pt>
              </c:numCache>
            </c:numRef>
          </c:val>
          <c:extLst>
            <c:ext xmlns:c16="http://schemas.microsoft.com/office/drawing/2014/chart" uri="{C3380CC4-5D6E-409C-BE32-E72D297353CC}">
              <c16:uniqueId val="{00000008-F8B9-416F-A4F2-0543CCE21A03}"/>
            </c:ext>
          </c:extLst>
        </c:ser>
        <c:ser>
          <c:idx val="9"/>
          <c:order val="9"/>
          <c:tx>
            <c:strRef>
              <c:f>データシート!$A$36</c:f>
              <c:strCache>
                <c:ptCount val="1"/>
                <c:pt idx="0">
                  <c:v>能美市下水道事業会計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6.32</c:v>
                </c:pt>
              </c:numCache>
            </c:numRef>
          </c:val>
          <c:extLst>
            <c:ext xmlns:c16="http://schemas.microsoft.com/office/drawing/2014/chart" uri="{C3380CC4-5D6E-409C-BE32-E72D297353CC}">
              <c16:uniqueId val="{00000009-F8B9-416F-A4F2-0543CCE21A0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3151</c:v>
                </c:pt>
                <c:pt idx="5">
                  <c:v>3121</c:v>
                </c:pt>
                <c:pt idx="8">
                  <c:v>3166</c:v>
                </c:pt>
                <c:pt idx="11">
                  <c:v>3096</c:v>
                </c:pt>
                <c:pt idx="14">
                  <c:v>2977</c:v>
                </c:pt>
              </c:numCache>
            </c:numRef>
          </c:val>
          <c:extLst>
            <c:ext xmlns:c16="http://schemas.microsoft.com/office/drawing/2014/chart" uri="{C3380CC4-5D6E-409C-BE32-E72D297353CC}">
              <c16:uniqueId val="{00000000-0FBD-470F-A312-C808850AC9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BD-470F-A312-C808850AC9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BD-470F-A312-C808850AC9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108</c:v>
                </c:pt>
                <c:pt idx="3">
                  <c:v>0</c:v>
                </c:pt>
                <c:pt idx="6">
                  <c:v>0</c:v>
                </c:pt>
                <c:pt idx="9">
                  <c:v>0</c:v>
                </c:pt>
                <c:pt idx="12">
                  <c:v>0</c:v>
                </c:pt>
              </c:numCache>
            </c:numRef>
          </c:val>
          <c:extLst>
            <c:ext xmlns:c16="http://schemas.microsoft.com/office/drawing/2014/chart" uri="{C3380CC4-5D6E-409C-BE32-E72D297353CC}">
              <c16:uniqueId val="{00000003-0FBD-470F-A312-C808850AC9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1244</c:v>
                </c:pt>
                <c:pt idx="3">
                  <c:v>1017</c:v>
                </c:pt>
                <c:pt idx="6">
                  <c:v>1014</c:v>
                </c:pt>
                <c:pt idx="9">
                  <c:v>869</c:v>
                </c:pt>
                <c:pt idx="12">
                  <c:v>789</c:v>
                </c:pt>
              </c:numCache>
            </c:numRef>
          </c:val>
          <c:extLst>
            <c:ext xmlns:c16="http://schemas.microsoft.com/office/drawing/2014/chart" uri="{C3380CC4-5D6E-409C-BE32-E72D297353CC}">
              <c16:uniqueId val="{00000004-0FBD-470F-A312-C808850AC9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BD-470F-A312-C808850AC9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BD-470F-A312-C808850AC9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2911</c:v>
                </c:pt>
                <c:pt idx="3">
                  <c:v>3046</c:v>
                </c:pt>
                <c:pt idx="6">
                  <c:v>3027</c:v>
                </c:pt>
                <c:pt idx="9">
                  <c:v>2764</c:v>
                </c:pt>
                <c:pt idx="12">
                  <c:v>2665</c:v>
                </c:pt>
              </c:numCache>
            </c:numRef>
          </c:val>
          <c:extLst>
            <c:ext xmlns:c16="http://schemas.microsoft.com/office/drawing/2014/chart" uri="{C3380CC4-5D6E-409C-BE32-E72D297353CC}">
              <c16:uniqueId val="{00000007-0FBD-470F-A312-C808850AC94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1112</c:v>
                </c:pt>
                <c:pt idx="2">
                  <c:v>#N/A</c:v>
                </c:pt>
                <c:pt idx="3">
                  <c:v>#N/A</c:v>
                </c:pt>
                <c:pt idx="4">
                  <c:v>942</c:v>
                </c:pt>
                <c:pt idx="5">
                  <c:v>#N/A</c:v>
                </c:pt>
                <c:pt idx="6">
                  <c:v>#N/A</c:v>
                </c:pt>
                <c:pt idx="7">
                  <c:v>875</c:v>
                </c:pt>
                <c:pt idx="8">
                  <c:v>#N/A</c:v>
                </c:pt>
                <c:pt idx="9">
                  <c:v>#N/A</c:v>
                </c:pt>
                <c:pt idx="10">
                  <c:v>537</c:v>
                </c:pt>
                <c:pt idx="11">
                  <c:v>#N/A</c:v>
                </c:pt>
                <c:pt idx="12">
                  <c:v>#N/A</c:v>
                </c:pt>
                <c:pt idx="13">
                  <c:v>477</c:v>
                </c:pt>
                <c:pt idx="14">
                  <c:v>#N/A</c:v>
                </c:pt>
              </c:numCache>
            </c:numRef>
          </c:val>
          <c:smooth val="0"/>
          <c:extLst>
            <c:ext xmlns:c16="http://schemas.microsoft.com/office/drawing/2014/chart" uri="{C3380CC4-5D6E-409C-BE32-E72D297353CC}">
              <c16:uniqueId val="{00000008-0FBD-470F-A312-C808850AC94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33804</c:v>
                </c:pt>
                <c:pt idx="5">
                  <c:v>32925</c:v>
                </c:pt>
                <c:pt idx="8">
                  <c:v>32583</c:v>
                </c:pt>
                <c:pt idx="11">
                  <c:v>32297</c:v>
                </c:pt>
                <c:pt idx="14">
                  <c:v>31945</c:v>
                </c:pt>
              </c:numCache>
            </c:numRef>
          </c:val>
          <c:extLst>
            <c:ext xmlns:c16="http://schemas.microsoft.com/office/drawing/2014/chart" uri="{C3380CC4-5D6E-409C-BE32-E72D297353CC}">
              <c16:uniqueId val="{00000000-5163-4AF4-B5FE-2F856A8BBF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8153</c:v>
                </c:pt>
                <c:pt idx="5">
                  <c:v>7461</c:v>
                </c:pt>
                <c:pt idx="8">
                  <c:v>6905</c:v>
                </c:pt>
                <c:pt idx="11">
                  <c:v>6169</c:v>
                </c:pt>
                <c:pt idx="14">
                  <c:v>6426</c:v>
                </c:pt>
              </c:numCache>
            </c:numRef>
          </c:val>
          <c:extLst>
            <c:ext xmlns:c16="http://schemas.microsoft.com/office/drawing/2014/chart" uri="{C3380CC4-5D6E-409C-BE32-E72D297353CC}">
              <c16:uniqueId val="{00000001-5163-4AF4-B5FE-2F856A8BBF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6448</c:v>
                </c:pt>
                <c:pt idx="5">
                  <c:v>6512</c:v>
                </c:pt>
                <c:pt idx="8">
                  <c:v>6816</c:v>
                </c:pt>
                <c:pt idx="11">
                  <c:v>6902</c:v>
                </c:pt>
                <c:pt idx="14">
                  <c:v>6407</c:v>
                </c:pt>
              </c:numCache>
            </c:numRef>
          </c:val>
          <c:extLst>
            <c:ext xmlns:c16="http://schemas.microsoft.com/office/drawing/2014/chart" uri="{C3380CC4-5D6E-409C-BE32-E72D297353CC}">
              <c16:uniqueId val="{00000002-5163-4AF4-B5FE-2F856A8BBF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63-4AF4-B5FE-2F856A8BBF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63-4AF4-B5FE-2F856A8BBF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63-4AF4-B5FE-2F856A8BBF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2639</c:v>
                </c:pt>
                <c:pt idx="3">
                  <c:v>2773</c:v>
                </c:pt>
                <c:pt idx="6">
                  <c:v>2649</c:v>
                </c:pt>
                <c:pt idx="9">
                  <c:v>2591</c:v>
                </c:pt>
                <c:pt idx="12">
                  <c:v>2455</c:v>
                </c:pt>
              </c:numCache>
            </c:numRef>
          </c:val>
          <c:extLst>
            <c:ext xmlns:c16="http://schemas.microsoft.com/office/drawing/2014/chart" uri="{C3380CC4-5D6E-409C-BE32-E72D297353CC}">
              <c16:uniqueId val="{00000006-5163-4AF4-B5FE-2F856A8BBF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944</c:v>
                </c:pt>
                <c:pt idx="3">
                  <c:v>0</c:v>
                </c:pt>
                <c:pt idx="6">
                  <c:v>0</c:v>
                </c:pt>
                <c:pt idx="9">
                  <c:v>0</c:v>
                </c:pt>
                <c:pt idx="12">
                  <c:v>0</c:v>
                </c:pt>
              </c:numCache>
            </c:numRef>
          </c:val>
          <c:extLst>
            <c:ext xmlns:c16="http://schemas.microsoft.com/office/drawing/2014/chart" uri="{C3380CC4-5D6E-409C-BE32-E72D297353CC}">
              <c16:uniqueId val="{00000007-5163-4AF4-B5FE-2F856A8BBF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15797</c:v>
                </c:pt>
                <c:pt idx="3">
                  <c:v>14725</c:v>
                </c:pt>
                <c:pt idx="6">
                  <c:v>13167</c:v>
                </c:pt>
                <c:pt idx="9">
                  <c:v>11211</c:v>
                </c:pt>
                <c:pt idx="12">
                  <c:v>10115</c:v>
                </c:pt>
              </c:numCache>
            </c:numRef>
          </c:val>
          <c:extLst>
            <c:ext xmlns:c16="http://schemas.microsoft.com/office/drawing/2014/chart" uri="{C3380CC4-5D6E-409C-BE32-E72D297353CC}">
              <c16:uniqueId val="{00000008-5163-4AF4-B5FE-2F856A8BBF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63-4AF4-B5FE-2F856A8BBF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30803</c:v>
                </c:pt>
                <c:pt idx="3">
                  <c:v>31292</c:v>
                </c:pt>
                <c:pt idx="6">
                  <c:v>31149</c:v>
                </c:pt>
                <c:pt idx="9">
                  <c:v>31662</c:v>
                </c:pt>
                <c:pt idx="12">
                  <c:v>32268</c:v>
                </c:pt>
              </c:numCache>
            </c:numRef>
          </c:val>
          <c:extLst>
            <c:ext xmlns:c16="http://schemas.microsoft.com/office/drawing/2014/chart" uri="{C3380CC4-5D6E-409C-BE32-E72D297353CC}">
              <c16:uniqueId val="{0000000A-5163-4AF4-B5FE-2F856A8BBF5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1778</c:v>
                </c:pt>
                <c:pt idx="2">
                  <c:v>#N/A</c:v>
                </c:pt>
                <c:pt idx="3">
                  <c:v>#N/A</c:v>
                </c:pt>
                <c:pt idx="4">
                  <c:v>1892</c:v>
                </c:pt>
                <c:pt idx="5">
                  <c:v>#N/A</c:v>
                </c:pt>
                <c:pt idx="6">
                  <c:v>#N/A</c:v>
                </c:pt>
                <c:pt idx="7">
                  <c:v>660</c:v>
                </c:pt>
                <c:pt idx="8">
                  <c:v>#N/A</c:v>
                </c:pt>
                <c:pt idx="9">
                  <c:v>#N/A</c:v>
                </c:pt>
                <c:pt idx="10">
                  <c:v>96</c:v>
                </c:pt>
                <c:pt idx="11">
                  <c:v>#N/A</c:v>
                </c:pt>
                <c:pt idx="12">
                  <c:v>#N/A</c:v>
                </c:pt>
                <c:pt idx="13">
                  <c:v>60</c:v>
                </c:pt>
                <c:pt idx="14">
                  <c:v>#N/A</c:v>
                </c:pt>
              </c:numCache>
            </c:numRef>
          </c:val>
          <c:smooth val="0"/>
          <c:extLst>
            <c:ext xmlns:c16="http://schemas.microsoft.com/office/drawing/2014/chart" uri="{C3380CC4-5D6E-409C-BE32-E72D297353CC}">
              <c16:uniqueId val="{0000000B-5163-4AF4-B5FE-2F856A8BBF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3894</c:v>
                </c:pt>
                <c:pt idx="1">
                  <c:v>3843</c:v>
                </c:pt>
                <c:pt idx="2">
                  <c:v>3649</c:v>
                </c:pt>
              </c:numCache>
            </c:numRef>
          </c:val>
          <c:extLst>
            <c:ext xmlns:c16="http://schemas.microsoft.com/office/drawing/2014/chart" uri="{C3380CC4-5D6E-409C-BE32-E72D297353CC}">
              <c16:uniqueId val="{00000000-CC2E-4D24-9547-C3E3B2503B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282</c:v>
                </c:pt>
                <c:pt idx="1">
                  <c:v>282</c:v>
                </c:pt>
                <c:pt idx="2">
                  <c:v>283</c:v>
                </c:pt>
              </c:numCache>
            </c:numRef>
          </c:val>
          <c:extLst>
            <c:ext xmlns:c16="http://schemas.microsoft.com/office/drawing/2014/chart" uri="{C3380CC4-5D6E-409C-BE32-E72D297353CC}">
              <c16:uniqueId val="{00000001-CC2E-4D24-9547-C3E3B2503B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4345</c:v>
                </c:pt>
                <c:pt idx="1">
                  <c:v>4488</c:v>
                </c:pt>
                <c:pt idx="2">
                  <c:v>4364</c:v>
                </c:pt>
              </c:numCache>
            </c:numRef>
          </c:val>
          <c:extLst>
            <c:ext xmlns:c16="http://schemas.microsoft.com/office/drawing/2014/chart" uri="{C3380CC4-5D6E-409C-BE32-E72D297353CC}">
              <c16:uniqueId val="{00000002-CC2E-4D24-9547-C3E3B2503BD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A80-42D6-83FA-63DA6F2ACF92}"/>
              </c:ext>
            </c:extLst>
          </c:dPt>
          <c:dPt>
            <c:idx val="1"/>
            <c:bubble3D val="0"/>
            <c:extLst>
              <c:ext xmlns:c16="http://schemas.microsoft.com/office/drawing/2014/chart" uri="{C3380CC4-5D6E-409C-BE32-E72D297353CC}">
                <c16:uniqueId val="{00000001-5A80-42D6-83FA-63DA6F2ACF92}"/>
              </c:ext>
            </c:extLst>
          </c:dPt>
          <c:dPt>
            <c:idx val="2"/>
            <c:bubble3D val="0"/>
            <c:extLst>
              <c:ext xmlns:c16="http://schemas.microsoft.com/office/drawing/2014/chart" uri="{C3380CC4-5D6E-409C-BE32-E72D297353CC}">
                <c16:uniqueId val="{00000002-5A80-42D6-83FA-63DA6F2ACF92}"/>
              </c:ext>
            </c:extLst>
          </c:dPt>
          <c:dPt>
            <c:idx val="3"/>
            <c:bubble3D val="0"/>
            <c:extLst>
              <c:ext xmlns:c16="http://schemas.microsoft.com/office/drawing/2014/chart" uri="{C3380CC4-5D6E-409C-BE32-E72D297353CC}">
                <c16:uniqueId val="{00000003-5A80-42D6-83FA-63DA6F2ACF92}"/>
              </c:ext>
            </c:extLst>
          </c:dPt>
          <c:dPt>
            <c:idx val="4"/>
            <c:bubble3D val="0"/>
            <c:extLst>
              <c:ext xmlns:c16="http://schemas.microsoft.com/office/drawing/2014/chart" uri="{C3380CC4-5D6E-409C-BE32-E72D297353CC}">
                <c16:uniqueId val="{00000004-5A80-42D6-83FA-63DA6F2ACF92}"/>
              </c:ext>
            </c:extLst>
          </c:dPt>
          <c:dPt>
            <c:idx val="8"/>
            <c:bubble3D val="0"/>
            <c:extLst>
              <c:ext xmlns:c16="http://schemas.microsoft.com/office/drawing/2014/chart" uri="{C3380CC4-5D6E-409C-BE32-E72D297353CC}">
                <c16:uniqueId val="{00000005-5A80-42D6-83FA-63DA6F2ACF92}"/>
              </c:ext>
            </c:extLst>
          </c:dPt>
          <c:dPt>
            <c:idx val="16"/>
            <c:bubble3D val="0"/>
            <c:extLst>
              <c:ext xmlns:c16="http://schemas.microsoft.com/office/drawing/2014/chart" uri="{C3380CC4-5D6E-409C-BE32-E72D297353CC}">
                <c16:uniqueId val="{00000006-5A80-42D6-83FA-63DA6F2ACF92}"/>
              </c:ext>
            </c:extLst>
          </c:dPt>
          <c:dPt>
            <c:idx val="24"/>
            <c:bubble3D val="0"/>
            <c:extLst>
              <c:ext xmlns:c16="http://schemas.microsoft.com/office/drawing/2014/chart" uri="{C3380CC4-5D6E-409C-BE32-E72D297353CC}">
                <c16:uniqueId val="{00000007-5A80-42D6-83FA-63DA6F2ACF92}"/>
              </c:ext>
            </c:extLst>
          </c:dPt>
          <c:dPt>
            <c:idx val="32"/>
            <c:bubble3D val="0"/>
            <c:extLst>
              <c:ext xmlns:c16="http://schemas.microsoft.com/office/drawing/2014/chart" uri="{C3380CC4-5D6E-409C-BE32-E72D297353CC}">
                <c16:uniqueId val="{00000008-5A80-42D6-83FA-63DA6F2ACF92}"/>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80-42D6-83FA-63DA6F2ACF9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A80-42D6-83FA-63DA6F2ACF9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A80-42D6-83FA-63DA6F2ACF9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A80-42D6-83FA-63DA6F2ACF9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A80-42D6-83FA-63DA6F2ACF92}"/>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80-42D6-83FA-63DA6F2ACF92}"/>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A80-42D6-83FA-63DA6F2ACF92}"/>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80-42D6-83FA-63DA6F2ACF92}"/>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80-42D6-83FA-63DA6F2ACF9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58.8</c:v>
                </c:pt>
                <c:pt idx="16">
                  <c:v>60.2</c:v>
                </c:pt>
                <c:pt idx="24">
                  <c:v>61.5</c:v>
                </c:pt>
                <c:pt idx="32">
                  <c:v>62.1</c:v>
                </c:pt>
              </c:numCache>
            </c:numRef>
          </c:xVal>
          <c:yVal>
            <c:numRef>
              <c:f>公会計指標分析・財政指標組合せ分析表!$BP$51:$DC$51</c:f>
              <c:numCache>
                <c:formatCode>#,##0.0;"▲ "#,##0.0</c:formatCode>
                <c:ptCount val="40"/>
                <c:pt idx="0">
                  <c:v>16.399999999999999</c:v>
                </c:pt>
                <c:pt idx="8">
                  <c:v>17.5</c:v>
                </c:pt>
                <c:pt idx="16">
                  <c:v>6</c:v>
                </c:pt>
                <c:pt idx="24">
                  <c:v>0.8</c:v>
                </c:pt>
                <c:pt idx="32">
                  <c:v>0.5</c:v>
                </c:pt>
              </c:numCache>
            </c:numRef>
          </c:yVal>
          <c:smooth val="0"/>
          <c:extLst>
            <c:ext xmlns:c16="http://schemas.microsoft.com/office/drawing/2014/chart" uri="{C3380CC4-5D6E-409C-BE32-E72D297353CC}">
              <c16:uniqueId val="{00000009-5A80-42D6-83FA-63DA6F2ACF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A80-42D6-83FA-63DA6F2ACF92}"/>
              </c:ext>
            </c:extLst>
          </c:dPt>
          <c:dPt>
            <c:idx val="1"/>
            <c:bubble3D val="0"/>
            <c:extLst>
              <c:ext xmlns:c16="http://schemas.microsoft.com/office/drawing/2014/chart" uri="{C3380CC4-5D6E-409C-BE32-E72D297353CC}">
                <c16:uniqueId val="{0000000B-5A80-42D6-83FA-63DA6F2ACF92}"/>
              </c:ext>
            </c:extLst>
          </c:dPt>
          <c:dPt>
            <c:idx val="2"/>
            <c:bubble3D val="0"/>
            <c:extLst>
              <c:ext xmlns:c16="http://schemas.microsoft.com/office/drawing/2014/chart" uri="{C3380CC4-5D6E-409C-BE32-E72D297353CC}">
                <c16:uniqueId val="{0000000C-5A80-42D6-83FA-63DA6F2ACF92}"/>
              </c:ext>
            </c:extLst>
          </c:dPt>
          <c:dPt>
            <c:idx val="3"/>
            <c:bubble3D val="0"/>
            <c:extLst>
              <c:ext xmlns:c16="http://schemas.microsoft.com/office/drawing/2014/chart" uri="{C3380CC4-5D6E-409C-BE32-E72D297353CC}">
                <c16:uniqueId val="{0000000D-5A80-42D6-83FA-63DA6F2ACF92}"/>
              </c:ext>
            </c:extLst>
          </c:dPt>
          <c:dPt>
            <c:idx val="4"/>
            <c:bubble3D val="0"/>
            <c:extLst>
              <c:ext xmlns:c16="http://schemas.microsoft.com/office/drawing/2014/chart" uri="{C3380CC4-5D6E-409C-BE32-E72D297353CC}">
                <c16:uniqueId val="{0000000E-5A80-42D6-83FA-63DA6F2ACF92}"/>
              </c:ext>
            </c:extLst>
          </c:dPt>
          <c:dPt>
            <c:idx val="8"/>
            <c:bubble3D val="0"/>
            <c:extLst>
              <c:ext xmlns:c16="http://schemas.microsoft.com/office/drawing/2014/chart" uri="{C3380CC4-5D6E-409C-BE32-E72D297353CC}">
                <c16:uniqueId val="{0000000F-5A80-42D6-83FA-63DA6F2ACF92}"/>
              </c:ext>
            </c:extLst>
          </c:dPt>
          <c:dPt>
            <c:idx val="16"/>
            <c:bubble3D val="0"/>
            <c:extLst>
              <c:ext xmlns:c16="http://schemas.microsoft.com/office/drawing/2014/chart" uri="{C3380CC4-5D6E-409C-BE32-E72D297353CC}">
                <c16:uniqueId val="{00000010-5A80-42D6-83FA-63DA6F2ACF92}"/>
              </c:ext>
            </c:extLst>
          </c:dPt>
          <c:dPt>
            <c:idx val="24"/>
            <c:bubble3D val="0"/>
            <c:extLst>
              <c:ext xmlns:c16="http://schemas.microsoft.com/office/drawing/2014/chart" uri="{C3380CC4-5D6E-409C-BE32-E72D297353CC}">
                <c16:uniqueId val="{00000011-5A80-42D6-83FA-63DA6F2ACF92}"/>
              </c:ext>
            </c:extLst>
          </c:dPt>
          <c:dPt>
            <c:idx val="32"/>
            <c:bubble3D val="0"/>
            <c:extLst>
              <c:ext xmlns:c16="http://schemas.microsoft.com/office/drawing/2014/chart" uri="{C3380CC4-5D6E-409C-BE32-E72D297353CC}">
                <c16:uniqueId val="{00000012-5A80-42D6-83FA-63DA6F2ACF92}"/>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80-42D6-83FA-63DA6F2ACF92}"/>
                </c:ext>
              </c:extLst>
            </c:dLbl>
            <c:dLbl>
              <c:idx val="1"/>
              <c:delete val="1"/>
              <c:extLst>
                <c:ext xmlns:c15="http://schemas.microsoft.com/office/drawing/2012/chart" uri="{CE6537A1-D6FC-4f65-9D91-7224C49458BB}"/>
                <c:ext xmlns:c16="http://schemas.microsoft.com/office/drawing/2014/chart" uri="{C3380CC4-5D6E-409C-BE32-E72D297353CC}">
                  <c16:uniqueId val="{0000000B-5A80-42D6-83FA-63DA6F2ACF92}"/>
                </c:ext>
              </c:extLst>
            </c:dLbl>
            <c:dLbl>
              <c:idx val="2"/>
              <c:delete val="1"/>
              <c:extLst>
                <c:ext xmlns:c15="http://schemas.microsoft.com/office/drawing/2012/chart" uri="{CE6537A1-D6FC-4f65-9D91-7224C49458BB}"/>
                <c:ext xmlns:c16="http://schemas.microsoft.com/office/drawing/2014/chart" uri="{C3380CC4-5D6E-409C-BE32-E72D297353CC}">
                  <c16:uniqueId val="{0000000C-5A80-42D6-83FA-63DA6F2ACF92}"/>
                </c:ext>
              </c:extLst>
            </c:dLbl>
            <c:dLbl>
              <c:idx val="3"/>
              <c:delete val="1"/>
              <c:extLst>
                <c:ext xmlns:c15="http://schemas.microsoft.com/office/drawing/2012/chart" uri="{CE6537A1-D6FC-4f65-9D91-7224C49458BB}"/>
                <c:ext xmlns:c16="http://schemas.microsoft.com/office/drawing/2014/chart" uri="{C3380CC4-5D6E-409C-BE32-E72D297353CC}">
                  <c16:uniqueId val="{0000000D-5A80-42D6-83FA-63DA6F2ACF92}"/>
                </c:ext>
              </c:extLst>
            </c:dLbl>
            <c:dLbl>
              <c:idx val="4"/>
              <c:delete val="1"/>
              <c:extLst>
                <c:ext xmlns:c15="http://schemas.microsoft.com/office/drawing/2012/chart" uri="{CE6537A1-D6FC-4f65-9D91-7224C49458BB}"/>
                <c:ext xmlns:c16="http://schemas.microsoft.com/office/drawing/2014/chart" uri="{C3380CC4-5D6E-409C-BE32-E72D297353CC}">
                  <c16:uniqueId val="{0000000E-5A80-42D6-83FA-63DA6F2ACF92}"/>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A80-42D6-83FA-63DA6F2ACF92}"/>
                </c:ext>
              </c:extLst>
            </c:dLbl>
            <c:dLbl>
              <c:idx val="16"/>
              <c:layout>
                <c:manualLayout>
                  <c:x val="-3.0681864182239785E-2"/>
                  <c:y val="-5.810723779258143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A80-42D6-83FA-63DA6F2ACF92}"/>
                </c:ext>
              </c:extLst>
            </c:dLbl>
            <c:dLbl>
              <c:idx val="24"/>
              <c:layout>
                <c:manualLayout>
                  <c:x val="-3.3479086937566745E-2"/>
                  <c:y val="-7.137084641914892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A80-42D6-83FA-63DA6F2ACF92}"/>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A80-42D6-83FA-63DA6F2ACF9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5A80-42D6-83FA-63DA6F2ACF92}"/>
            </c:ext>
          </c:extLst>
        </c:ser>
        <c:dLbls>
          <c:showLegendKey val="0"/>
          <c:showVal val="1"/>
          <c:showCatName val="0"/>
          <c:showSerName val="0"/>
          <c:showPercent val="0"/>
          <c:showBubbleSize val="0"/>
        </c:dLbls>
        <c:axId val="3"/>
        <c:axId val="2"/>
      </c:scatterChart>
      <c:valAx>
        <c:axId val="3"/>
        <c:scaling>
          <c:orientation val="maxMin"/>
          <c:max val="63"/>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59A-43B6-95EC-A28CFFBF970E}"/>
              </c:ext>
            </c:extLst>
          </c:dPt>
          <c:dPt>
            <c:idx val="1"/>
            <c:bubble3D val="0"/>
            <c:extLst>
              <c:ext xmlns:c16="http://schemas.microsoft.com/office/drawing/2014/chart" uri="{C3380CC4-5D6E-409C-BE32-E72D297353CC}">
                <c16:uniqueId val="{00000001-559A-43B6-95EC-A28CFFBF970E}"/>
              </c:ext>
            </c:extLst>
          </c:dPt>
          <c:dPt>
            <c:idx val="2"/>
            <c:bubble3D val="0"/>
            <c:extLst>
              <c:ext xmlns:c16="http://schemas.microsoft.com/office/drawing/2014/chart" uri="{C3380CC4-5D6E-409C-BE32-E72D297353CC}">
                <c16:uniqueId val="{00000002-559A-43B6-95EC-A28CFFBF970E}"/>
              </c:ext>
            </c:extLst>
          </c:dPt>
          <c:dPt>
            <c:idx val="3"/>
            <c:bubble3D val="0"/>
            <c:extLst>
              <c:ext xmlns:c16="http://schemas.microsoft.com/office/drawing/2014/chart" uri="{C3380CC4-5D6E-409C-BE32-E72D297353CC}">
                <c16:uniqueId val="{00000003-559A-43B6-95EC-A28CFFBF970E}"/>
              </c:ext>
            </c:extLst>
          </c:dPt>
          <c:dPt>
            <c:idx val="4"/>
            <c:bubble3D val="0"/>
            <c:extLst>
              <c:ext xmlns:c16="http://schemas.microsoft.com/office/drawing/2014/chart" uri="{C3380CC4-5D6E-409C-BE32-E72D297353CC}">
                <c16:uniqueId val="{00000004-559A-43B6-95EC-A28CFFBF970E}"/>
              </c:ext>
            </c:extLst>
          </c:dPt>
          <c:dPt>
            <c:idx val="8"/>
            <c:bubble3D val="0"/>
            <c:extLst>
              <c:ext xmlns:c16="http://schemas.microsoft.com/office/drawing/2014/chart" uri="{C3380CC4-5D6E-409C-BE32-E72D297353CC}">
                <c16:uniqueId val="{00000005-559A-43B6-95EC-A28CFFBF970E}"/>
              </c:ext>
            </c:extLst>
          </c:dPt>
          <c:dPt>
            <c:idx val="16"/>
            <c:bubble3D val="0"/>
            <c:extLst>
              <c:ext xmlns:c16="http://schemas.microsoft.com/office/drawing/2014/chart" uri="{C3380CC4-5D6E-409C-BE32-E72D297353CC}">
                <c16:uniqueId val="{00000006-559A-43B6-95EC-A28CFFBF970E}"/>
              </c:ext>
            </c:extLst>
          </c:dPt>
          <c:dPt>
            <c:idx val="24"/>
            <c:bubble3D val="0"/>
            <c:extLst>
              <c:ext xmlns:c16="http://schemas.microsoft.com/office/drawing/2014/chart" uri="{C3380CC4-5D6E-409C-BE32-E72D297353CC}">
                <c16:uniqueId val="{00000007-559A-43B6-95EC-A28CFFBF970E}"/>
              </c:ext>
            </c:extLst>
          </c:dPt>
          <c:dPt>
            <c:idx val="32"/>
            <c:bubble3D val="0"/>
            <c:extLst>
              <c:ext xmlns:c16="http://schemas.microsoft.com/office/drawing/2014/chart" uri="{C3380CC4-5D6E-409C-BE32-E72D297353CC}">
                <c16:uniqueId val="{00000008-559A-43B6-95EC-A28CFFBF970E}"/>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9A-43B6-95EC-A28CFFBF970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9A-43B6-95EC-A28CFFBF970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A-43B6-95EC-A28CFFBF970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9A-43B6-95EC-A28CFFBF970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9A-43B6-95EC-A28CFFBF970E}"/>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59A-43B6-95EC-A28CFFBF970E}"/>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9A-43B6-95EC-A28CFFBF970E}"/>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59A-43B6-95EC-A28CFFBF970E}"/>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59A-43B6-95EC-A28CFFBF970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9.9</c:v>
                </c:pt>
                <c:pt idx="16">
                  <c:v>9</c:v>
                </c:pt>
                <c:pt idx="24">
                  <c:v>7.2</c:v>
                </c:pt>
                <c:pt idx="32">
                  <c:v>5.6</c:v>
                </c:pt>
              </c:numCache>
            </c:numRef>
          </c:xVal>
          <c:yVal>
            <c:numRef>
              <c:f>公会計指標分析・財政指標組合せ分析表!$BP$73:$DC$73</c:f>
              <c:numCache>
                <c:formatCode>#,##0.0;"▲ "#,##0.0</c:formatCode>
                <c:ptCount val="40"/>
                <c:pt idx="0">
                  <c:v>16.399999999999999</c:v>
                </c:pt>
                <c:pt idx="8">
                  <c:v>17.5</c:v>
                </c:pt>
                <c:pt idx="16">
                  <c:v>6</c:v>
                </c:pt>
                <c:pt idx="24">
                  <c:v>0.8</c:v>
                </c:pt>
                <c:pt idx="32">
                  <c:v>0.5</c:v>
                </c:pt>
              </c:numCache>
            </c:numRef>
          </c:yVal>
          <c:smooth val="0"/>
          <c:extLst>
            <c:ext xmlns:c16="http://schemas.microsoft.com/office/drawing/2014/chart" uri="{C3380CC4-5D6E-409C-BE32-E72D297353CC}">
              <c16:uniqueId val="{00000009-559A-43B6-95EC-A28CFFBF97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59A-43B6-95EC-A28CFFBF970E}"/>
              </c:ext>
            </c:extLst>
          </c:dPt>
          <c:dPt>
            <c:idx val="1"/>
            <c:bubble3D val="0"/>
            <c:extLst>
              <c:ext xmlns:c16="http://schemas.microsoft.com/office/drawing/2014/chart" uri="{C3380CC4-5D6E-409C-BE32-E72D297353CC}">
                <c16:uniqueId val="{0000000B-559A-43B6-95EC-A28CFFBF970E}"/>
              </c:ext>
            </c:extLst>
          </c:dPt>
          <c:dPt>
            <c:idx val="2"/>
            <c:bubble3D val="0"/>
            <c:extLst>
              <c:ext xmlns:c16="http://schemas.microsoft.com/office/drawing/2014/chart" uri="{C3380CC4-5D6E-409C-BE32-E72D297353CC}">
                <c16:uniqueId val="{0000000C-559A-43B6-95EC-A28CFFBF970E}"/>
              </c:ext>
            </c:extLst>
          </c:dPt>
          <c:dPt>
            <c:idx val="3"/>
            <c:bubble3D val="0"/>
            <c:extLst>
              <c:ext xmlns:c16="http://schemas.microsoft.com/office/drawing/2014/chart" uri="{C3380CC4-5D6E-409C-BE32-E72D297353CC}">
                <c16:uniqueId val="{0000000D-559A-43B6-95EC-A28CFFBF970E}"/>
              </c:ext>
            </c:extLst>
          </c:dPt>
          <c:dPt>
            <c:idx val="4"/>
            <c:bubble3D val="0"/>
            <c:extLst>
              <c:ext xmlns:c16="http://schemas.microsoft.com/office/drawing/2014/chart" uri="{C3380CC4-5D6E-409C-BE32-E72D297353CC}">
                <c16:uniqueId val="{0000000E-559A-43B6-95EC-A28CFFBF970E}"/>
              </c:ext>
            </c:extLst>
          </c:dPt>
          <c:dPt>
            <c:idx val="8"/>
            <c:bubble3D val="0"/>
            <c:extLst>
              <c:ext xmlns:c16="http://schemas.microsoft.com/office/drawing/2014/chart" uri="{C3380CC4-5D6E-409C-BE32-E72D297353CC}">
                <c16:uniqueId val="{0000000F-559A-43B6-95EC-A28CFFBF970E}"/>
              </c:ext>
            </c:extLst>
          </c:dPt>
          <c:dPt>
            <c:idx val="16"/>
            <c:bubble3D val="0"/>
            <c:extLst>
              <c:ext xmlns:c16="http://schemas.microsoft.com/office/drawing/2014/chart" uri="{C3380CC4-5D6E-409C-BE32-E72D297353CC}">
                <c16:uniqueId val="{00000010-559A-43B6-95EC-A28CFFBF970E}"/>
              </c:ext>
            </c:extLst>
          </c:dPt>
          <c:dPt>
            <c:idx val="24"/>
            <c:bubble3D val="0"/>
            <c:extLst>
              <c:ext xmlns:c16="http://schemas.microsoft.com/office/drawing/2014/chart" uri="{C3380CC4-5D6E-409C-BE32-E72D297353CC}">
                <c16:uniqueId val="{00000011-559A-43B6-95EC-A28CFFBF970E}"/>
              </c:ext>
            </c:extLst>
          </c:dPt>
          <c:dPt>
            <c:idx val="32"/>
            <c:bubble3D val="0"/>
            <c:extLst>
              <c:ext xmlns:c16="http://schemas.microsoft.com/office/drawing/2014/chart" uri="{C3380CC4-5D6E-409C-BE32-E72D297353CC}">
                <c16:uniqueId val="{00000012-559A-43B6-95EC-A28CFFBF970E}"/>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59A-43B6-95EC-A28CFFBF970E}"/>
                </c:ext>
              </c:extLst>
            </c:dLbl>
            <c:dLbl>
              <c:idx val="1"/>
              <c:delete val="1"/>
              <c:extLst>
                <c:ext xmlns:c15="http://schemas.microsoft.com/office/drawing/2012/chart" uri="{CE6537A1-D6FC-4f65-9D91-7224C49458BB}"/>
                <c:ext xmlns:c16="http://schemas.microsoft.com/office/drawing/2014/chart" uri="{C3380CC4-5D6E-409C-BE32-E72D297353CC}">
                  <c16:uniqueId val="{0000000B-559A-43B6-95EC-A28CFFBF970E}"/>
                </c:ext>
              </c:extLst>
            </c:dLbl>
            <c:dLbl>
              <c:idx val="2"/>
              <c:delete val="1"/>
              <c:extLst>
                <c:ext xmlns:c15="http://schemas.microsoft.com/office/drawing/2012/chart" uri="{CE6537A1-D6FC-4f65-9D91-7224C49458BB}"/>
                <c:ext xmlns:c16="http://schemas.microsoft.com/office/drawing/2014/chart" uri="{C3380CC4-5D6E-409C-BE32-E72D297353CC}">
                  <c16:uniqueId val="{0000000C-559A-43B6-95EC-A28CFFBF970E}"/>
                </c:ext>
              </c:extLst>
            </c:dLbl>
            <c:dLbl>
              <c:idx val="3"/>
              <c:delete val="1"/>
              <c:extLst>
                <c:ext xmlns:c15="http://schemas.microsoft.com/office/drawing/2012/chart" uri="{CE6537A1-D6FC-4f65-9D91-7224C49458BB}"/>
                <c:ext xmlns:c16="http://schemas.microsoft.com/office/drawing/2014/chart" uri="{C3380CC4-5D6E-409C-BE32-E72D297353CC}">
                  <c16:uniqueId val="{0000000D-559A-43B6-95EC-A28CFFBF970E}"/>
                </c:ext>
              </c:extLst>
            </c:dLbl>
            <c:dLbl>
              <c:idx val="4"/>
              <c:delete val="1"/>
              <c:extLst>
                <c:ext xmlns:c15="http://schemas.microsoft.com/office/drawing/2012/chart" uri="{CE6537A1-D6FC-4f65-9D91-7224C49458BB}"/>
                <c:ext xmlns:c16="http://schemas.microsoft.com/office/drawing/2014/chart" uri="{C3380CC4-5D6E-409C-BE32-E72D297353CC}">
                  <c16:uniqueId val="{0000000E-559A-43B6-95EC-A28CFFBF970E}"/>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59A-43B6-95EC-A28CFFBF970E}"/>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59A-43B6-95EC-A28CFFBF970E}"/>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59A-43B6-95EC-A28CFFBF970E}"/>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59A-43B6-95EC-A28CFFBF970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559A-43B6-95EC-A28CFFBF970E}"/>
            </c:ext>
          </c:extLst>
        </c:ser>
        <c:dLbls>
          <c:showLegendKey val="0"/>
          <c:showVal val="1"/>
          <c:showCatName val="0"/>
          <c:showSerName val="0"/>
          <c:showPercent val="0"/>
          <c:showBubbleSize val="0"/>
        </c:dLbls>
        <c:axId val="3"/>
        <c:axId val="2"/>
      </c:scatterChart>
      <c:valAx>
        <c:axId val="3"/>
        <c:scaling>
          <c:orientation val="maxMin"/>
          <c:max val="11"/>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49,905
48,637
84.14
29,621,891
28,809,066
539,668
14,216,019
32,267,988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0.5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5760" cy="358775"/>
    <xdr:sp macro="" textlink="">
      <xdr:nvSpPr>
        <xdr:cNvPr id="38" name="テキスト ボックス 37"/>
        <xdr:cNvSpPr txBox="1"/>
      </xdr:nvSpPr>
      <xdr:spPr>
        <a:xfrm>
          <a:off x="3176270" y="535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chemeClr val="tx1"/>
              </a:solidFill>
              <a:latin typeface="ＭＳ Ｐゴシック"/>
              <a:ea typeface="ＭＳ Ｐゴシック"/>
              <a:cs typeface="+mn-cs"/>
            </a:rPr>
            <a:t> 主に地方消費税交付金や法人事業税交付金の増により</a:t>
          </a:r>
          <a:r>
            <a:rPr kumimoji="1" lang="ja-JP" altLang="ja-JP" sz="1300">
              <a:solidFill>
                <a:schemeClr val="tx1"/>
              </a:solidFill>
              <a:latin typeface="ＭＳ Ｐゴシック"/>
              <a:ea typeface="ＭＳ Ｐゴシック"/>
              <a:cs typeface="+mn-cs"/>
            </a:rPr>
            <a:t>基準財政収入額（分子）が前年度比で増加した。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また同算定において、主に社会福祉費の増が大きかったことから、基準財政需要額（分母）も同比で増加した。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この結果、</a:t>
          </a:r>
          <a:r>
            <a:rPr kumimoji="1" lang="ja-JP" altLang="en-US" sz="1300">
              <a:solidFill>
                <a:schemeClr val="tx1"/>
              </a:solidFill>
              <a:latin typeface="ＭＳ Ｐゴシック"/>
              <a:ea typeface="ＭＳ Ｐゴシック"/>
              <a:cs typeface="+mn-cs"/>
            </a:rPr>
            <a:t>財政力指数</a:t>
          </a:r>
          <a:r>
            <a:rPr kumimoji="1" lang="ja-JP" altLang="ja-JP" sz="1300">
              <a:solidFill>
                <a:schemeClr val="tx1"/>
              </a:solidFill>
              <a:latin typeface="ＭＳ Ｐゴシック"/>
              <a:ea typeface="ＭＳ Ｐゴシック"/>
              <a:cs typeface="+mn-cs"/>
            </a:rPr>
            <a:t>は微増し、類似団体との比較においても平均を上回った。今後も行政の効率化に努めるとともに、企業誘致や人財確保を積極的に行い、移住定住</a:t>
          </a:r>
          <a:r>
            <a:rPr kumimoji="1" lang="ja-JP" altLang="en-US" sz="1300">
              <a:solidFill>
                <a:schemeClr val="tx1"/>
              </a:solidFill>
              <a:latin typeface="ＭＳ Ｐゴシック"/>
              <a:ea typeface="ＭＳ Ｐゴシック"/>
              <a:cs typeface="+mn-cs"/>
            </a:rPr>
            <a:t>の促進により</a:t>
          </a:r>
          <a:r>
            <a:rPr kumimoji="1" lang="ja-JP" altLang="ja-JP" sz="1300">
              <a:solidFill>
                <a:schemeClr val="tx1"/>
              </a:solidFill>
              <a:latin typeface="ＭＳ Ｐゴシック"/>
              <a:ea typeface="ＭＳ Ｐゴシック"/>
              <a:cs typeface="+mn-cs"/>
            </a:rPr>
            <a:t>自主財源の確保に努める。</a:t>
          </a:r>
          <a:endParaRPr kumimoji="1" lang="ja-JP" altLang="en-US" sz="1300">
            <a:solidFill>
              <a:schemeClr val="tx1"/>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48920"/>
    <xdr:sp macro="" textlink="">
      <xdr:nvSpPr>
        <xdr:cNvPr id="67" name="財政力最大値テキスト"/>
        <xdr:cNvSpPr txBox="1"/>
      </xdr:nvSpPr>
      <xdr:spPr>
        <a:xfrm>
          <a:off x="5041900" y="5883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137795</xdr:rowOff>
    </xdr:from>
    <xdr:to>
      <xdr:col>23</xdr:col>
      <xdr:colOff>133350</xdr:colOff>
      <xdr:row>39</xdr:row>
      <xdr:rowOff>157480</xdr:rowOff>
    </xdr:to>
    <xdr:cxnSp macro="">
      <xdr:nvCxnSpPr>
        <xdr:cNvPr id="69" name="直線コネクタ 68"/>
        <xdr:cNvCxnSpPr/>
      </xdr:nvCxnSpPr>
      <xdr:spPr>
        <a:xfrm flipV="1">
          <a:off x="4114800" y="68243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109220</xdr:rowOff>
    </xdr:from>
    <xdr:ext cx="762000" cy="251460"/>
    <xdr:sp macro="" textlink="">
      <xdr:nvSpPr>
        <xdr:cNvPr id="70" name="財政力平均値テキスト"/>
        <xdr:cNvSpPr txBox="1"/>
      </xdr:nvSpPr>
      <xdr:spPr>
        <a:xfrm>
          <a:off x="5041900" y="69672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157480</xdr:rowOff>
    </xdr:from>
    <xdr:to>
      <xdr:col>19</xdr:col>
      <xdr:colOff>133350</xdr:colOff>
      <xdr:row>39</xdr:row>
      <xdr:rowOff>157480</xdr:rowOff>
    </xdr:to>
    <xdr:cxnSp macro="">
      <xdr:nvCxnSpPr>
        <xdr:cNvPr id="72" name="直線コネクタ 71"/>
        <xdr:cNvCxnSpPr/>
      </xdr:nvCxnSpPr>
      <xdr:spPr>
        <a:xfrm>
          <a:off x="3225800" y="6844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52070</xdr:rowOff>
    </xdr:from>
    <xdr:ext cx="736600" cy="251460"/>
    <xdr:sp macro="" textlink="">
      <xdr:nvSpPr>
        <xdr:cNvPr id="74" name="テキスト ボックス 73"/>
        <xdr:cNvSpPr txBox="1"/>
      </xdr:nvSpPr>
      <xdr:spPr>
        <a:xfrm>
          <a:off x="3733800" y="70815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137795</xdr:rowOff>
    </xdr:from>
    <xdr:to>
      <xdr:col>15</xdr:col>
      <xdr:colOff>82550</xdr:colOff>
      <xdr:row>39</xdr:row>
      <xdr:rowOff>157480</xdr:rowOff>
    </xdr:to>
    <xdr:cxnSp macro="">
      <xdr:nvCxnSpPr>
        <xdr:cNvPr id="75" name="直線コネクタ 74"/>
        <xdr:cNvCxnSpPr/>
      </xdr:nvCxnSpPr>
      <xdr:spPr>
        <a:xfrm>
          <a:off x="2336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31115</xdr:rowOff>
    </xdr:from>
    <xdr:ext cx="762000" cy="249555"/>
    <xdr:sp macro="" textlink="">
      <xdr:nvSpPr>
        <xdr:cNvPr id="77" name="テキスト ボックス 76"/>
        <xdr:cNvSpPr txBox="1"/>
      </xdr:nvSpPr>
      <xdr:spPr>
        <a:xfrm>
          <a:off x="2844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137795</xdr:rowOff>
    </xdr:from>
    <xdr:to>
      <xdr:col>11</xdr:col>
      <xdr:colOff>31750</xdr:colOff>
      <xdr:row>39</xdr:row>
      <xdr:rowOff>137795</xdr:rowOff>
    </xdr:to>
    <xdr:cxnSp macro="">
      <xdr:nvCxnSpPr>
        <xdr:cNvPr id="78" name="直線コネクタ 77"/>
        <xdr:cNvCxnSpPr/>
      </xdr:nvCxnSpPr>
      <xdr:spPr>
        <a:xfrm>
          <a:off x="1447800" y="68243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31115</xdr:rowOff>
    </xdr:from>
    <xdr:ext cx="762000" cy="249555"/>
    <xdr:sp macro="" textlink="">
      <xdr:nvSpPr>
        <xdr:cNvPr id="80" name="テキスト ボックス 79"/>
        <xdr:cNvSpPr txBox="1"/>
      </xdr:nvSpPr>
      <xdr:spPr>
        <a:xfrm>
          <a:off x="1955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52070</xdr:rowOff>
    </xdr:from>
    <xdr:ext cx="762000" cy="251460"/>
    <xdr:sp macro="" textlink="">
      <xdr:nvSpPr>
        <xdr:cNvPr id="82" name="テキスト ボックス 81"/>
        <xdr:cNvSpPr txBox="1"/>
      </xdr:nvSpPr>
      <xdr:spPr>
        <a:xfrm>
          <a:off x="1066800" y="7081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39</xdr:row>
      <xdr:rowOff>86995</xdr:rowOff>
    </xdr:from>
    <xdr:to>
      <xdr:col>23</xdr:col>
      <xdr:colOff>184150</xdr:colOff>
      <xdr:row>40</xdr:row>
      <xdr:rowOff>17780</xdr:rowOff>
    </xdr:to>
    <xdr:sp macro="" textlink="">
      <xdr:nvSpPr>
        <xdr:cNvPr id="88" name="楕円 87"/>
        <xdr:cNvSpPr/>
      </xdr:nvSpPr>
      <xdr:spPr>
        <a:xfrm>
          <a:off x="49022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103505</xdr:rowOff>
    </xdr:from>
    <xdr:ext cx="762000" cy="259080"/>
    <xdr:sp macro="" textlink="">
      <xdr:nvSpPr>
        <xdr:cNvPr id="89" name="財政力該当値テキスト"/>
        <xdr:cNvSpPr txBox="1"/>
      </xdr:nvSpPr>
      <xdr:spPr>
        <a:xfrm>
          <a:off x="5041900" y="661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106680</xdr:rowOff>
    </xdr:from>
    <xdr:to>
      <xdr:col>19</xdr:col>
      <xdr:colOff>184150</xdr:colOff>
      <xdr:row>40</xdr:row>
      <xdr:rowOff>36830</xdr:rowOff>
    </xdr:to>
    <xdr:sp macro="" textlink="">
      <xdr:nvSpPr>
        <xdr:cNvPr id="90" name="楕円 89"/>
        <xdr:cNvSpPr/>
      </xdr:nvSpPr>
      <xdr:spPr>
        <a:xfrm>
          <a:off x="4064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46990</xdr:rowOff>
    </xdr:from>
    <xdr:ext cx="736600" cy="259080"/>
    <xdr:sp macro="" textlink="">
      <xdr:nvSpPr>
        <xdr:cNvPr id="91" name="テキスト ボックス 90"/>
        <xdr:cNvSpPr txBox="1"/>
      </xdr:nvSpPr>
      <xdr:spPr>
        <a:xfrm>
          <a:off x="3733800" y="656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106680</xdr:rowOff>
    </xdr:from>
    <xdr:to>
      <xdr:col>15</xdr:col>
      <xdr:colOff>133350</xdr:colOff>
      <xdr:row>40</xdr:row>
      <xdr:rowOff>36830</xdr:rowOff>
    </xdr:to>
    <xdr:sp macro="" textlink="">
      <xdr:nvSpPr>
        <xdr:cNvPr id="92" name="楕円 91"/>
        <xdr:cNvSpPr/>
      </xdr:nvSpPr>
      <xdr:spPr>
        <a:xfrm>
          <a:off x="3175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46990</xdr:rowOff>
    </xdr:from>
    <xdr:ext cx="762000" cy="259080"/>
    <xdr:sp macro="" textlink="">
      <xdr:nvSpPr>
        <xdr:cNvPr id="93" name="テキスト ボックス 92"/>
        <xdr:cNvSpPr txBox="1"/>
      </xdr:nvSpPr>
      <xdr:spPr>
        <a:xfrm>
          <a:off x="2844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86995</xdr:rowOff>
    </xdr:from>
    <xdr:to>
      <xdr:col>11</xdr:col>
      <xdr:colOff>82550</xdr:colOff>
      <xdr:row>40</xdr:row>
      <xdr:rowOff>17780</xdr:rowOff>
    </xdr:to>
    <xdr:sp macro="" textlink="">
      <xdr:nvSpPr>
        <xdr:cNvPr id="94" name="楕円 93"/>
        <xdr:cNvSpPr/>
      </xdr:nvSpPr>
      <xdr:spPr>
        <a:xfrm>
          <a:off x="2286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27305</xdr:rowOff>
    </xdr:from>
    <xdr:ext cx="762000" cy="259080"/>
    <xdr:sp macro="" textlink="">
      <xdr:nvSpPr>
        <xdr:cNvPr id="95" name="テキスト ボックス 94"/>
        <xdr:cNvSpPr txBox="1"/>
      </xdr:nvSpPr>
      <xdr:spPr>
        <a:xfrm>
          <a:off x="1955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86995</xdr:rowOff>
    </xdr:from>
    <xdr:to>
      <xdr:col>7</xdr:col>
      <xdr:colOff>31750</xdr:colOff>
      <xdr:row>40</xdr:row>
      <xdr:rowOff>17780</xdr:rowOff>
    </xdr:to>
    <xdr:sp macro="" textlink="">
      <xdr:nvSpPr>
        <xdr:cNvPr id="96" name="楕円 95"/>
        <xdr:cNvSpPr/>
      </xdr:nvSpPr>
      <xdr:spPr>
        <a:xfrm>
          <a:off x="1397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27305</xdr:rowOff>
    </xdr:from>
    <xdr:ext cx="762000" cy="259080"/>
    <xdr:sp macro="" textlink="">
      <xdr:nvSpPr>
        <xdr:cNvPr id="97" name="テキスト ボックス 96"/>
        <xdr:cNvSpPr txBox="1"/>
      </xdr:nvSpPr>
      <xdr:spPr>
        <a:xfrm>
          <a:off x="1066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5760" cy="353060"/>
    <xdr:sp macro="" textlink="">
      <xdr:nvSpPr>
        <xdr:cNvPr id="100" name="テキスト ボックス 99"/>
        <xdr:cNvSpPr txBox="1"/>
      </xdr:nvSpPr>
      <xdr:spPr>
        <a:xfrm>
          <a:off x="3259455" y="9163050"/>
          <a:ext cx="163576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歳入は、主に地方消費税交付金や法人事業税交付金の</a:t>
          </a:r>
          <a:r>
            <a:rPr kumimoji="1" lang="ja-JP" altLang="en-US" sz="1300">
              <a:solidFill>
                <a:schemeClr val="tx1"/>
              </a:solidFill>
              <a:latin typeface="ＭＳ Ｐゴシック"/>
              <a:ea typeface="ＭＳ Ｐゴシック"/>
              <a:cs typeface="+mn-cs"/>
            </a:rPr>
            <a:t>増</a:t>
          </a:r>
          <a:r>
            <a:rPr kumimoji="1" lang="ja-JP" altLang="ja-JP" sz="1300">
              <a:solidFill>
                <a:schemeClr val="tx1"/>
              </a:solidFill>
              <a:latin typeface="ＭＳ Ｐゴシック"/>
              <a:ea typeface="ＭＳ Ｐゴシック"/>
              <a:cs typeface="+mn-cs"/>
            </a:rPr>
            <a:t>により、経常一般財源等総額（分母）が前年度より</a:t>
          </a:r>
          <a:r>
            <a:rPr kumimoji="1" lang="ja-JP" altLang="en-US" sz="1300">
              <a:solidFill>
                <a:schemeClr val="tx1"/>
              </a:solidFill>
              <a:latin typeface="ＭＳ Ｐゴシック"/>
              <a:ea typeface="ＭＳ Ｐゴシック"/>
              <a:cs typeface="+mn-cs"/>
            </a:rPr>
            <a:t>増加</a:t>
          </a:r>
          <a:r>
            <a:rPr kumimoji="1" lang="ja-JP" altLang="ja-JP" sz="1300">
              <a:solidFill>
                <a:schemeClr val="tx1"/>
              </a:solidFill>
              <a:latin typeface="ＭＳ Ｐゴシック"/>
              <a:ea typeface="ＭＳ Ｐゴシック"/>
              <a:cs typeface="+mn-cs"/>
            </a:rPr>
            <a:t>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歳出は、公債費は</a:t>
          </a:r>
          <a:r>
            <a:rPr kumimoji="1" lang="ja-JP" altLang="en-US" sz="1300">
              <a:solidFill>
                <a:schemeClr val="tx1"/>
              </a:solidFill>
              <a:latin typeface="ＭＳ Ｐゴシック"/>
              <a:ea typeface="ＭＳ Ｐゴシック"/>
              <a:cs typeface="+mn-cs"/>
            </a:rPr>
            <a:t>過去の大型事業の市債の償還が進んだこと、補助費等はコロナ禍においてイベントの中止など、扶助費は医療扶助の減となったことなどにより</a:t>
          </a:r>
          <a:r>
            <a:rPr kumimoji="1" lang="ja-JP" altLang="ja-JP" sz="1300">
              <a:solidFill>
                <a:schemeClr val="tx1"/>
              </a:solidFill>
              <a:latin typeface="ＭＳ Ｐゴシック"/>
              <a:ea typeface="ＭＳ Ｐゴシック"/>
              <a:cs typeface="+mn-cs"/>
            </a:rPr>
            <a:t>、経常経費充当一般財源（分子）は前年度より減少した。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この結果、経常収支比率が改善し、類似団体平均を上回ったが、財政構造の弾力性を高めるため引続き改善を図っていく必要がある。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48920"/>
    <xdr:sp macro="" textlink="">
      <xdr:nvSpPr>
        <xdr:cNvPr id="115" name="テキスト ボックス 114"/>
        <xdr:cNvSpPr txBox="1"/>
      </xdr:nvSpPr>
      <xdr:spPr>
        <a:xfrm>
          <a:off x="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148590</xdr:rowOff>
    </xdr:to>
    <xdr:cxnSp macro="">
      <xdr:nvCxnSpPr>
        <xdr:cNvPr id="123" name="直線コネクタ 122"/>
        <xdr:cNvCxnSpPr/>
      </xdr:nvCxnSpPr>
      <xdr:spPr>
        <a:xfrm flipV="1">
          <a:off x="4953000" y="1017968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121285</xdr:rowOff>
    </xdr:from>
    <xdr:ext cx="762000" cy="250825"/>
    <xdr:sp macro="" textlink="">
      <xdr:nvSpPr>
        <xdr:cNvPr id="124" name="財政構造の弾力性最小値テキスト"/>
        <xdr:cNvSpPr txBox="1"/>
      </xdr:nvSpPr>
      <xdr:spPr>
        <a:xfrm>
          <a:off x="5041900" y="114369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148590</xdr:rowOff>
    </xdr:from>
    <xdr:to>
      <xdr:col>24</xdr:col>
      <xdr:colOff>12700</xdr:colOff>
      <xdr:row>66</xdr:row>
      <xdr:rowOff>148590</xdr:rowOff>
    </xdr:to>
    <xdr:cxnSp macro="">
      <xdr:nvCxnSpPr>
        <xdr:cNvPr id="125" name="直線コネクタ 124"/>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150495</xdr:rowOff>
    </xdr:from>
    <xdr:ext cx="762000" cy="259080"/>
    <xdr:sp macro="" textlink="">
      <xdr:nvSpPr>
        <xdr:cNvPr id="126" name="財政構造の弾力性最大値テキスト"/>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71755</xdr:rowOff>
    </xdr:to>
    <xdr:cxnSp macro="">
      <xdr:nvCxnSpPr>
        <xdr:cNvPr id="128" name="直線コネクタ 127"/>
        <xdr:cNvCxnSpPr/>
      </xdr:nvCxnSpPr>
      <xdr:spPr>
        <a:xfrm flipV="1">
          <a:off x="4114800" y="1081913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165100</xdr:rowOff>
    </xdr:from>
    <xdr:ext cx="762000" cy="259080"/>
    <xdr:sp macro="" textlink="">
      <xdr:nvSpPr>
        <xdr:cNvPr id="129" name="財政構造の弾力性平均値テキスト"/>
        <xdr:cNvSpPr txBox="1"/>
      </xdr:nvSpPr>
      <xdr:spPr>
        <a:xfrm>
          <a:off x="5041900" y="10795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20955</xdr:rowOff>
    </xdr:from>
    <xdr:to>
      <xdr:col>23</xdr:col>
      <xdr:colOff>184150</xdr:colOff>
      <xdr:row>63</xdr:row>
      <xdr:rowOff>122555</xdr:rowOff>
    </xdr:to>
    <xdr:sp macro="" textlink="">
      <xdr:nvSpPr>
        <xdr:cNvPr id="130" name="フローチャート: 判断 129"/>
        <xdr:cNvSpPr/>
      </xdr:nvSpPr>
      <xdr:spPr>
        <a:xfrm>
          <a:off x="49022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71755</xdr:rowOff>
    </xdr:from>
    <xdr:to>
      <xdr:col>19</xdr:col>
      <xdr:colOff>133350</xdr:colOff>
      <xdr:row>63</xdr:row>
      <xdr:rowOff>156845</xdr:rowOff>
    </xdr:to>
    <xdr:cxnSp macro="">
      <xdr:nvCxnSpPr>
        <xdr:cNvPr id="131" name="直線コネクタ 130"/>
        <xdr:cNvCxnSpPr/>
      </xdr:nvCxnSpPr>
      <xdr:spPr>
        <a:xfrm flipV="1">
          <a:off x="3225800" y="1087310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2540</xdr:rowOff>
    </xdr:from>
    <xdr:ext cx="736600" cy="259080"/>
    <xdr:sp macro="" textlink="">
      <xdr:nvSpPr>
        <xdr:cNvPr id="133" name="テキスト ボックス 132"/>
        <xdr:cNvSpPr txBox="1"/>
      </xdr:nvSpPr>
      <xdr:spPr>
        <a:xfrm>
          <a:off x="3733800" y="1097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144780</xdr:rowOff>
    </xdr:from>
    <xdr:to>
      <xdr:col>15</xdr:col>
      <xdr:colOff>82550</xdr:colOff>
      <xdr:row>63</xdr:row>
      <xdr:rowOff>156845</xdr:rowOff>
    </xdr:to>
    <xdr:cxnSp macro="">
      <xdr:nvCxnSpPr>
        <xdr:cNvPr id="134" name="直線コネクタ 133"/>
        <xdr:cNvCxnSpPr/>
      </xdr:nvCxnSpPr>
      <xdr:spPr>
        <a:xfrm>
          <a:off x="2336800" y="109461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45720</xdr:rowOff>
    </xdr:from>
    <xdr:to>
      <xdr:col>15</xdr:col>
      <xdr:colOff>133350</xdr:colOff>
      <xdr:row>63</xdr:row>
      <xdr:rowOff>147320</xdr:rowOff>
    </xdr:to>
    <xdr:sp macro="" textlink="">
      <xdr:nvSpPr>
        <xdr:cNvPr id="135" name="フローチャート: 判断 134"/>
        <xdr:cNvSpPr/>
      </xdr:nvSpPr>
      <xdr:spPr>
        <a:xfrm>
          <a:off x="3175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157480</xdr:rowOff>
    </xdr:from>
    <xdr:ext cx="762000" cy="248920"/>
    <xdr:sp macro="" textlink="">
      <xdr:nvSpPr>
        <xdr:cNvPr id="136" name="テキスト ボックス 135"/>
        <xdr:cNvSpPr txBox="1"/>
      </xdr:nvSpPr>
      <xdr:spPr>
        <a:xfrm>
          <a:off x="2844800" y="106159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144780</xdr:rowOff>
    </xdr:from>
    <xdr:to>
      <xdr:col>11</xdr:col>
      <xdr:colOff>31750</xdr:colOff>
      <xdr:row>64</xdr:row>
      <xdr:rowOff>93980</xdr:rowOff>
    </xdr:to>
    <xdr:cxnSp macro="">
      <xdr:nvCxnSpPr>
        <xdr:cNvPr id="137" name="直線コネクタ 136"/>
        <xdr:cNvCxnSpPr/>
      </xdr:nvCxnSpPr>
      <xdr:spPr>
        <a:xfrm flipV="1">
          <a:off x="1447800" y="109461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52070</xdr:rowOff>
    </xdr:from>
    <xdr:to>
      <xdr:col>11</xdr:col>
      <xdr:colOff>82550</xdr:colOff>
      <xdr:row>63</xdr:row>
      <xdr:rowOff>153035</xdr:rowOff>
    </xdr:to>
    <xdr:sp macro="" textlink="">
      <xdr:nvSpPr>
        <xdr:cNvPr id="138" name="フローチャート: 判断 137"/>
        <xdr:cNvSpPr/>
      </xdr:nvSpPr>
      <xdr:spPr>
        <a:xfrm>
          <a:off x="2286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163195</xdr:rowOff>
    </xdr:from>
    <xdr:ext cx="762000" cy="259080"/>
    <xdr:sp macro="" textlink="">
      <xdr:nvSpPr>
        <xdr:cNvPr id="139" name="テキスト ボックス 138"/>
        <xdr:cNvSpPr txBox="1"/>
      </xdr:nvSpPr>
      <xdr:spPr>
        <a:xfrm>
          <a:off x="1955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168910</xdr:rowOff>
    </xdr:from>
    <xdr:to>
      <xdr:col>7</xdr:col>
      <xdr:colOff>31750</xdr:colOff>
      <xdr:row>63</xdr:row>
      <xdr:rowOff>99060</xdr:rowOff>
    </xdr:to>
    <xdr:sp macro="" textlink="">
      <xdr:nvSpPr>
        <xdr:cNvPr id="140" name="フローチャート: 判断 139"/>
        <xdr:cNvSpPr/>
      </xdr:nvSpPr>
      <xdr:spPr>
        <a:xfrm>
          <a:off x="1397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109220</xdr:rowOff>
    </xdr:from>
    <xdr:ext cx="762000" cy="251460"/>
    <xdr:sp macro="" textlink="">
      <xdr:nvSpPr>
        <xdr:cNvPr id="141" name="テキスト ボックス 140"/>
        <xdr:cNvSpPr txBox="1"/>
      </xdr:nvSpPr>
      <xdr:spPr>
        <a:xfrm>
          <a:off x="1066800" y="10567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2" name="テキスト ボックス 141"/>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3" name="テキスト ボックス 142"/>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4" name="テキスト ボックス 143"/>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5" name="テキスト ボックス 144"/>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6" name="テキスト ボックス 145"/>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154940</xdr:rowOff>
    </xdr:from>
    <xdr:ext cx="762000" cy="251460"/>
    <xdr:sp macro="" textlink="">
      <xdr:nvSpPr>
        <xdr:cNvPr id="148" name="財政構造の弾力性該当値テキスト"/>
        <xdr:cNvSpPr txBox="1"/>
      </xdr:nvSpPr>
      <xdr:spPr>
        <a:xfrm>
          <a:off x="5041900" y="106133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20955</xdr:rowOff>
    </xdr:from>
    <xdr:to>
      <xdr:col>19</xdr:col>
      <xdr:colOff>184150</xdr:colOff>
      <xdr:row>63</xdr:row>
      <xdr:rowOff>122555</xdr:rowOff>
    </xdr:to>
    <xdr:sp macro="" textlink="">
      <xdr:nvSpPr>
        <xdr:cNvPr id="149" name="楕円 148"/>
        <xdr:cNvSpPr/>
      </xdr:nvSpPr>
      <xdr:spPr>
        <a:xfrm>
          <a:off x="40640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133350</xdr:rowOff>
    </xdr:from>
    <xdr:ext cx="736600" cy="250190"/>
    <xdr:sp macro="" textlink="">
      <xdr:nvSpPr>
        <xdr:cNvPr id="150" name="テキスト ボックス 149"/>
        <xdr:cNvSpPr txBox="1"/>
      </xdr:nvSpPr>
      <xdr:spPr>
        <a:xfrm>
          <a:off x="3733800" y="1059180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106045</xdr:rowOff>
    </xdr:from>
    <xdr:to>
      <xdr:col>15</xdr:col>
      <xdr:colOff>133350</xdr:colOff>
      <xdr:row>64</xdr:row>
      <xdr:rowOff>36195</xdr:rowOff>
    </xdr:to>
    <xdr:sp macro="" textlink="">
      <xdr:nvSpPr>
        <xdr:cNvPr id="151" name="楕円 150"/>
        <xdr:cNvSpPr/>
      </xdr:nvSpPr>
      <xdr:spPr>
        <a:xfrm>
          <a:off x="31750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20955</xdr:rowOff>
    </xdr:from>
    <xdr:ext cx="762000" cy="248285"/>
    <xdr:sp macro="" textlink="">
      <xdr:nvSpPr>
        <xdr:cNvPr id="152" name="テキスト ボックス 151"/>
        <xdr:cNvSpPr txBox="1"/>
      </xdr:nvSpPr>
      <xdr:spPr>
        <a:xfrm>
          <a:off x="2844800" y="109937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93980</xdr:rowOff>
    </xdr:from>
    <xdr:to>
      <xdr:col>11</xdr:col>
      <xdr:colOff>82550</xdr:colOff>
      <xdr:row>64</xdr:row>
      <xdr:rowOff>24130</xdr:rowOff>
    </xdr:to>
    <xdr:sp macro="" textlink="">
      <xdr:nvSpPr>
        <xdr:cNvPr id="153" name="楕円 152"/>
        <xdr:cNvSpPr/>
      </xdr:nvSpPr>
      <xdr:spPr>
        <a:xfrm>
          <a:off x="22860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8890</xdr:rowOff>
    </xdr:from>
    <xdr:ext cx="762000" cy="248920"/>
    <xdr:sp macro="" textlink="">
      <xdr:nvSpPr>
        <xdr:cNvPr id="154" name="テキスト ボックス 153"/>
        <xdr:cNvSpPr txBox="1"/>
      </xdr:nvSpPr>
      <xdr:spPr>
        <a:xfrm>
          <a:off x="1955800" y="109816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43180</xdr:rowOff>
    </xdr:from>
    <xdr:to>
      <xdr:col>7</xdr:col>
      <xdr:colOff>31750</xdr:colOff>
      <xdr:row>64</xdr:row>
      <xdr:rowOff>144780</xdr:rowOff>
    </xdr:to>
    <xdr:sp macro="" textlink="">
      <xdr:nvSpPr>
        <xdr:cNvPr id="155" name="楕円 154"/>
        <xdr:cNvSpPr/>
      </xdr:nvSpPr>
      <xdr:spPr>
        <a:xfrm>
          <a:off x="1397000" y="11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129540</xdr:rowOff>
    </xdr:from>
    <xdr:ext cx="762000" cy="259080"/>
    <xdr:sp macro="" textlink="">
      <xdr:nvSpPr>
        <xdr:cNvPr id="156" name="テキスト ボックス 155"/>
        <xdr:cNvSpPr txBox="1"/>
      </xdr:nvSpPr>
      <xdr:spPr>
        <a:xfrm>
          <a:off x="1066800" y="1110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5760" cy="358775"/>
    <xdr:sp macro="" textlink="">
      <xdr:nvSpPr>
        <xdr:cNvPr id="159" name="テキスト ボックス 158"/>
        <xdr:cNvSpPr txBox="1"/>
      </xdr:nvSpPr>
      <xdr:spPr>
        <a:xfrm>
          <a:off x="4149090" y="1297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[166,584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136,394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主に</a:t>
          </a:r>
          <a:r>
            <a:rPr kumimoji="1" lang="ja-JP" altLang="en-US" sz="1300">
              <a:solidFill>
                <a:schemeClr val="tx1"/>
              </a:solidFill>
              <a:latin typeface="ＭＳ Ｐゴシック"/>
              <a:ea typeface="ＭＳ Ｐゴシック"/>
              <a:cs typeface="+mn-cs"/>
            </a:rPr>
            <a:t>人件費の増により1人あたり決算額が増加した。会計年度任用職員制度の導入により、これまで物件費としていた臨時職員の賃金相当分を人件費（会計年度任用職員報酬）として計上したためである</a:t>
          </a:r>
          <a:r>
            <a:rPr kumimoji="1" lang="ja-JP" altLang="ja-JP" sz="1300">
              <a:solidFill>
                <a:schemeClr val="tx1"/>
              </a:solidFill>
              <a:latin typeface="ＭＳ Ｐゴシック"/>
              <a:ea typeface="ＭＳ Ｐゴシック"/>
              <a:cs typeface="+mn-cs"/>
            </a:rPr>
            <a:t>。維持補修費については、除雪費用が令和元年度の降雪が例年以上に少量であったことから前年度比で増となっている。</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a:t>
          </a:r>
          <a:r>
            <a:rPr kumimoji="1" lang="ja-JP" altLang="en-US" sz="1300">
              <a:solidFill>
                <a:schemeClr val="tx1"/>
              </a:solidFill>
              <a:latin typeface="ＭＳ Ｐゴシック"/>
              <a:ea typeface="ＭＳ Ｐゴシック"/>
              <a:cs typeface="+mn-cs"/>
            </a:rPr>
            <a:t>今後も</a:t>
          </a:r>
          <a:r>
            <a:rPr kumimoji="1" lang="ja-JP" altLang="ja-JP" sz="1300">
              <a:solidFill>
                <a:schemeClr val="tx1"/>
              </a:solidFill>
              <a:latin typeface="ＭＳ Ｐゴシック"/>
              <a:ea typeface="ＭＳ Ｐゴシック"/>
              <a:cs typeface="+mn-cs"/>
            </a:rPr>
            <a:t>定員</a:t>
          </a:r>
          <a:r>
            <a:rPr kumimoji="1" lang="ja-JP" altLang="en-US" sz="1300">
              <a:solidFill>
                <a:schemeClr val="tx1"/>
              </a:solidFill>
              <a:latin typeface="ＭＳ Ｐゴシック"/>
              <a:ea typeface="ＭＳ Ｐゴシック"/>
              <a:cs typeface="+mn-cs"/>
            </a:rPr>
            <a:t>管理</a:t>
          </a:r>
          <a:r>
            <a:rPr kumimoji="1" lang="ja-JP" altLang="ja-JP" sz="1300">
              <a:solidFill>
                <a:schemeClr val="tx1"/>
              </a:solidFill>
              <a:latin typeface="ＭＳ Ｐゴシック"/>
              <a:ea typeface="ＭＳ Ｐゴシック"/>
              <a:cs typeface="+mn-cs"/>
            </a:rPr>
            <a:t>の適正化に努めるとともに、</a:t>
          </a:r>
          <a:r>
            <a:rPr lang="ja-JP" altLang="ja-JP" sz="1300" b="0">
              <a:solidFill>
                <a:schemeClr val="tx1"/>
              </a:solidFill>
              <a:latin typeface="ＭＳ Ｐゴシック"/>
              <a:ea typeface="ＭＳ Ｐゴシック"/>
              <a:cs typeface="+mn-cs"/>
            </a:rPr>
            <a:t>公共施設等総合管理計画に基づき</a:t>
          </a:r>
          <a:r>
            <a:rPr kumimoji="1" lang="ja-JP" altLang="ja-JP" sz="1300">
              <a:solidFill>
                <a:schemeClr val="tx1"/>
              </a:solidFill>
              <a:latin typeface="ＭＳ Ｐゴシック"/>
              <a:ea typeface="ＭＳ Ｐゴシック"/>
              <a:cs typeface="+mn-cs"/>
            </a:rPr>
            <a:t>施設の適正管理を行い、維持補修コストの</a:t>
          </a:r>
          <a:r>
            <a:rPr kumimoji="1" lang="ja-JP" altLang="en-US" sz="1300">
              <a:solidFill>
                <a:schemeClr val="tx1"/>
              </a:solidFill>
              <a:latin typeface="ＭＳ Ｐゴシック"/>
              <a:ea typeface="ＭＳ Ｐゴシック"/>
              <a:cs typeface="+mn-cs"/>
            </a:rPr>
            <a:t>削減や</a:t>
          </a:r>
          <a:r>
            <a:rPr kumimoji="1" lang="ja-JP" altLang="ja-JP" sz="1300">
              <a:solidFill>
                <a:schemeClr val="tx1"/>
              </a:solidFill>
              <a:latin typeface="ＭＳ Ｐゴシック"/>
              <a:ea typeface="ＭＳ Ｐゴシック"/>
              <a:cs typeface="+mn-cs"/>
            </a:rPr>
            <a:t>平準化を図る。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0" name="テキスト ボックス 169"/>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4" name="テキスト ボックス 173"/>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6" name="テキスト ボックス 175"/>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4" name="テキスト ボックス 18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137795</xdr:rowOff>
    </xdr:from>
    <xdr:to>
      <xdr:col>23</xdr:col>
      <xdr:colOff>133350</xdr:colOff>
      <xdr:row>88</xdr:row>
      <xdr:rowOff>160655</xdr:rowOff>
    </xdr:to>
    <xdr:cxnSp macro="">
      <xdr:nvCxnSpPr>
        <xdr:cNvPr id="186" name="直線コネクタ 185"/>
        <xdr:cNvCxnSpPr/>
      </xdr:nvCxnSpPr>
      <xdr:spPr>
        <a:xfrm flipV="1">
          <a:off x="4953000" y="13853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132715</xdr:rowOff>
    </xdr:from>
    <xdr:ext cx="762000" cy="250825"/>
    <xdr:sp macro="" textlink="">
      <xdr:nvSpPr>
        <xdr:cNvPr id="187" name="人件費・物件費等の状況最小値テキスト"/>
        <xdr:cNvSpPr txBox="1"/>
      </xdr:nvSpPr>
      <xdr:spPr>
        <a:xfrm>
          <a:off x="5041900" y="152203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160655</xdr:rowOff>
    </xdr:from>
    <xdr:to>
      <xdr:col>24</xdr:col>
      <xdr:colOff>12700</xdr:colOff>
      <xdr:row>88</xdr:row>
      <xdr:rowOff>160655</xdr:rowOff>
    </xdr:to>
    <xdr:cxnSp macro="">
      <xdr:nvCxnSpPr>
        <xdr:cNvPr id="188" name="直線コネクタ 187"/>
        <xdr:cNvCxnSpPr/>
      </xdr:nvCxnSpPr>
      <xdr:spPr>
        <a:xfrm>
          <a:off x="4864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52705</xdr:rowOff>
    </xdr:from>
    <xdr:ext cx="762000" cy="250825"/>
    <xdr:sp macro="" textlink="">
      <xdr:nvSpPr>
        <xdr:cNvPr id="189" name="人件費・物件費等の状況最大値テキスト"/>
        <xdr:cNvSpPr txBox="1"/>
      </xdr:nvSpPr>
      <xdr:spPr>
        <a:xfrm>
          <a:off x="5041900" y="135972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137795</xdr:rowOff>
    </xdr:from>
    <xdr:to>
      <xdr:col>24</xdr:col>
      <xdr:colOff>12700</xdr:colOff>
      <xdr:row>80</xdr:row>
      <xdr:rowOff>137795</xdr:rowOff>
    </xdr:to>
    <xdr:cxnSp macro="">
      <xdr:nvCxnSpPr>
        <xdr:cNvPr id="190" name="直線コネクタ 189"/>
        <xdr:cNvCxnSpPr/>
      </xdr:nvCxnSpPr>
      <xdr:spPr>
        <a:xfrm>
          <a:off x="4864100" y="1385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94615</xdr:rowOff>
    </xdr:from>
    <xdr:to>
      <xdr:col>23</xdr:col>
      <xdr:colOff>133350</xdr:colOff>
      <xdr:row>83</xdr:row>
      <xdr:rowOff>106045</xdr:rowOff>
    </xdr:to>
    <xdr:cxnSp macro="">
      <xdr:nvCxnSpPr>
        <xdr:cNvPr id="191" name="直線コネクタ 190"/>
        <xdr:cNvCxnSpPr/>
      </xdr:nvCxnSpPr>
      <xdr:spPr>
        <a:xfrm>
          <a:off x="4114800" y="14153515"/>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27940</xdr:rowOff>
    </xdr:from>
    <xdr:ext cx="762000" cy="259080"/>
    <xdr:sp macro="" textlink="">
      <xdr:nvSpPr>
        <xdr:cNvPr id="192" name="人件費・物件費等の状況平均値テキスト"/>
        <xdr:cNvSpPr txBox="1"/>
      </xdr:nvSpPr>
      <xdr:spPr>
        <a:xfrm>
          <a:off x="5041900" y="14086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10795</xdr:rowOff>
    </xdr:from>
    <xdr:to>
      <xdr:col>23</xdr:col>
      <xdr:colOff>184150</xdr:colOff>
      <xdr:row>83</xdr:row>
      <xdr:rowOff>112395</xdr:rowOff>
    </xdr:to>
    <xdr:sp macro="" textlink="">
      <xdr:nvSpPr>
        <xdr:cNvPr id="193" name="フローチャート: 判断 192"/>
        <xdr:cNvSpPr/>
      </xdr:nvSpPr>
      <xdr:spPr>
        <a:xfrm>
          <a:off x="49022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61595</xdr:rowOff>
    </xdr:from>
    <xdr:to>
      <xdr:col>19</xdr:col>
      <xdr:colOff>133350</xdr:colOff>
      <xdr:row>82</xdr:row>
      <xdr:rowOff>94615</xdr:rowOff>
    </xdr:to>
    <xdr:cxnSp macro="">
      <xdr:nvCxnSpPr>
        <xdr:cNvPr id="194" name="直線コネクタ 193"/>
        <xdr:cNvCxnSpPr/>
      </xdr:nvCxnSpPr>
      <xdr:spPr>
        <a:xfrm>
          <a:off x="3225800" y="14120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48895</xdr:rowOff>
    </xdr:from>
    <xdr:to>
      <xdr:col>19</xdr:col>
      <xdr:colOff>184150</xdr:colOff>
      <xdr:row>82</xdr:row>
      <xdr:rowOff>150495</xdr:rowOff>
    </xdr:to>
    <xdr:sp macro="" textlink="">
      <xdr:nvSpPr>
        <xdr:cNvPr id="195" name="フローチャート: 判断 194"/>
        <xdr:cNvSpPr/>
      </xdr:nvSpPr>
      <xdr:spPr>
        <a:xfrm>
          <a:off x="4064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135255</xdr:rowOff>
    </xdr:from>
    <xdr:ext cx="736600" cy="248285"/>
    <xdr:sp macro="" textlink="">
      <xdr:nvSpPr>
        <xdr:cNvPr id="196" name="テキスト ボックス 195"/>
        <xdr:cNvSpPr txBox="1"/>
      </xdr:nvSpPr>
      <xdr:spPr>
        <a:xfrm>
          <a:off x="3733800" y="141941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61595</xdr:rowOff>
    </xdr:from>
    <xdr:to>
      <xdr:col>15</xdr:col>
      <xdr:colOff>82550</xdr:colOff>
      <xdr:row>82</xdr:row>
      <xdr:rowOff>96520</xdr:rowOff>
    </xdr:to>
    <xdr:cxnSp macro="">
      <xdr:nvCxnSpPr>
        <xdr:cNvPr id="197" name="直線コネクタ 196"/>
        <xdr:cNvCxnSpPr/>
      </xdr:nvCxnSpPr>
      <xdr:spPr>
        <a:xfrm flipV="1">
          <a:off x="2336800" y="141204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6985</xdr:rowOff>
    </xdr:from>
    <xdr:to>
      <xdr:col>15</xdr:col>
      <xdr:colOff>133350</xdr:colOff>
      <xdr:row>82</xdr:row>
      <xdr:rowOff>109220</xdr:rowOff>
    </xdr:to>
    <xdr:sp macro="" textlink="">
      <xdr:nvSpPr>
        <xdr:cNvPr id="198" name="フローチャート: 判断 197"/>
        <xdr:cNvSpPr/>
      </xdr:nvSpPr>
      <xdr:spPr>
        <a:xfrm>
          <a:off x="3175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118745</xdr:rowOff>
    </xdr:from>
    <xdr:ext cx="762000" cy="259080"/>
    <xdr:sp macro="" textlink="">
      <xdr:nvSpPr>
        <xdr:cNvPr id="199" name="テキスト ボックス 198"/>
        <xdr:cNvSpPr txBox="1"/>
      </xdr:nvSpPr>
      <xdr:spPr>
        <a:xfrm>
          <a:off x="28448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52070</xdr:rowOff>
    </xdr:from>
    <xdr:to>
      <xdr:col>11</xdr:col>
      <xdr:colOff>31750</xdr:colOff>
      <xdr:row>82</xdr:row>
      <xdr:rowOff>96520</xdr:rowOff>
    </xdr:to>
    <xdr:cxnSp macro="">
      <xdr:nvCxnSpPr>
        <xdr:cNvPr id="200" name="直線コネクタ 199"/>
        <xdr:cNvCxnSpPr/>
      </xdr:nvCxnSpPr>
      <xdr:spPr>
        <a:xfrm>
          <a:off x="1447800" y="1393952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27940</xdr:rowOff>
    </xdr:from>
    <xdr:to>
      <xdr:col>11</xdr:col>
      <xdr:colOff>82550</xdr:colOff>
      <xdr:row>82</xdr:row>
      <xdr:rowOff>129540</xdr:rowOff>
    </xdr:to>
    <xdr:sp macro="" textlink="">
      <xdr:nvSpPr>
        <xdr:cNvPr id="201" name="フローチャート: 判断 200"/>
        <xdr:cNvSpPr/>
      </xdr:nvSpPr>
      <xdr:spPr>
        <a:xfrm>
          <a:off x="2286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139700</xdr:rowOff>
    </xdr:from>
    <xdr:ext cx="762000" cy="259080"/>
    <xdr:sp macro="" textlink="">
      <xdr:nvSpPr>
        <xdr:cNvPr id="202" name="テキスト ボックス 201"/>
        <xdr:cNvSpPr txBox="1"/>
      </xdr:nvSpPr>
      <xdr:spPr>
        <a:xfrm>
          <a:off x="1955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170180</xdr:rowOff>
    </xdr:from>
    <xdr:to>
      <xdr:col>7</xdr:col>
      <xdr:colOff>31750</xdr:colOff>
      <xdr:row>82</xdr:row>
      <xdr:rowOff>100330</xdr:rowOff>
    </xdr:to>
    <xdr:sp macro="" textlink="">
      <xdr:nvSpPr>
        <xdr:cNvPr id="203" name="フローチャート: 判断 202"/>
        <xdr:cNvSpPr/>
      </xdr:nvSpPr>
      <xdr:spPr>
        <a:xfrm>
          <a:off x="1397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85090</xdr:rowOff>
    </xdr:from>
    <xdr:ext cx="762000" cy="259080"/>
    <xdr:sp macro="" textlink="">
      <xdr:nvSpPr>
        <xdr:cNvPr id="204" name="テキスト ボックス 203"/>
        <xdr:cNvSpPr txBox="1"/>
      </xdr:nvSpPr>
      <xdr:spPr>
        <a:xfrm>
          <a:off x="1066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83</xdr:row>
      <xdr:rowOff>55245</xdr:rowOff>
    </xdr:from>
    <xdr:to>
      <xdr:col>23</xdr:col>
      <xdr:colOff>184150</xdr:colOff>
      <xdr:row>83</xdr:row>
      <xdr:rowOff>156845</xdr:rowOff>
    </xdr:to>
    <xdr:sp macro="" textlink="">
      <xdr:nvSpPr>
        <xdr:cNvPr id="210" name="楕円 209"/>
        <xdr:cNvSpPr/>
      </xdr:nvSpPr>
      <xdr:spPr>
        <a:xfrm>
          <a:off x="4902200" y="142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27305</xdr:rowOff>
    </xdr:from>
    <xdr:ext cx="762000" cy="259080"/>
    <xdr:sp macro="" textlink="">
      <xdr:nvSpPr>
        <xdr:cNvPr id="211" name="人件費・物件費等の状況該当値テキスト"/>
        <xdr:cNvSpPr txBox="1"/>
      </xdr:nvSpPr>
      <xdr:spPr>
        <a:xfrm>
          <a:off x="5041900" y="1425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43815</xdr:rowOff>
    </xdr:from>
    <xdr:to>
      <xdr:col>19</xdr:col>
      <xdr:colOff>184150</xdr:colOff>
      <xdr:row>82</xdr:row>
      <xdr:rowOff>145415</xdr:rowOff>
    </xdr:to>
    <xdr:sp macro="" textlink="">
      <xdr:nvSpPr>
        <xdr:cNvPr id="212" name="楕円 211"/>
        <xdr:cNvSpPr/>
      </xdr:nvSpPr>
      <xdr:spPr>
        <a:xfrm>
          <a:off x="4064000" y="141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155575</xdr:rowOff>
    </xdr:from>
    <xdr:ext cx="736600" cy="250825"/>
    <xdr:sp macro="" textlink="">
      <xdr:nvSpPr>
        <xdr:cNvPr id="213" name="テキスト ボックス 212"/>
        <xdr:cNvSpPr txBox="1"/>
      </xdr:nvSpPr>
      <xdr:spPr>
        <a:xfrm>
          <a:off x="3733800" y="138715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10795</xdr:rowOff>
    </xdr:from>
    <xdr:to>
      <xdr:col>15</xdr:col>
      <xdr:colOff>133350</xdr:colOff>
      <xdr:row>82</xdr:row>
      <xdr:rowOff>112395</xdr:rowOff>
    </xdr:to>
    <xdr:sp macro="" textlink="">
      <xdr:nvSpPr>
        <xdr:cNvPr id="214" name="楕円 213"/>
        <xdr:cNvSpPr/>
      </xdr:nvSpPr>
      <xdr:spPr>
        <a:xfrm>
          <a:off x="3175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97790</xdr:rowOff>
    </xdr:from>
    <xdr:ext cx="762000" cy="251460"/>
    <xdr:sp macro="" textlink="">
      <xdr:nvSpPr>
        <xdr:cNvPr id="215" name="テキスト ボックス 214"/>
        <xdr:cNvSpPr txBox="1"/>
      </xdr:nvSpPr>
      <xdr:spPr>
        <a:xfrm>
          <a:off x="2844800" y="14156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45720</xdr:rowOff>
    </xdr:from>
    <xdr:to>
      <xdr:col>11</xdr:col>
      <xdr:colOff>82550</xdr:colOff>
      <xdr:row>82</xdr:row>
      <xdr:rowOff>147320</xdr:rowOff>
    </xdr:to>
    <xdr:sp macro="" textlink="">
      <xdr:nvSpPr>
        <xdr:cNvPr id="216" name="楕円 215"/>
        <xdr:cNvSpPr/>
      </xdr:nvSpPr>
      <xdr:spPr>
        <a:xfrm>
          <a:off x="22860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132080</xdr:rowOff>
    </xdr:from>
    <xdr:ext cx="762000" cy="251460"/>
    <xdr:sp macro="" textlink="">
      <xdr:nvSpPr>
        <xdr:cNvPr id="217" name="テキスト ボックス 216"/>
        <xdr:cNvSpPr txBox="1"/>
      </xdr:nvSpPr>
      <xdr:spPr>
        <a:xfrm>
          <a:off x="1955800" y="14190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144,090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1270</xdr:rowOff>
    </xdr:from>
    <xdr:to>
      <xdr:col>7</xdr:col>
      <xdr:colOff>31750</xdr:colOff>
      <xdr:row>81</xdr:row>
      <xdr:rowOff>102870</xdr:rowOff>
    </xdr:to>
    <xdr:sp macro="" textlink="">
      <xdr:nvSpPr>
        <xdr:cNvPr id="218" name="楕円 217"/>
        <xdr:cNvSpPr/>
      </xdr:nvSpPr>
      <xdr:spPr>
        <a:xfrm>
          <a:off x="13970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113030</xdr:rowOff>
    </xdr:from>
    <xdr:ext cx="762000" cy="259080"/>
    <xdr:sp macro="" textlink="">
      <xdr:nvSpPr>
        <xdr:cNvPr id="219" name="テキスト ボックス 218"/>
        <xdr:cNvSpPr txBox="1"/>
      </xdr:nvSpPr>
      <xdr:spPr>
        <a:xfrm>
          <a:off x="1066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5760" cy="358775"/>
    <xdr:sp macro="" textlink="">
      <xdr:nvSpPr>
        <xdr:cNvPr id="222" name="テキスト ボックス 221"/>
        <xdr:cNvSpPr txBox="1"/>
      </xdr:nvSpPr>
      <xdr:spPr>
        <a:xfrm>
          <a:off x="15431770" y="1297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tx1"/>
              </a:solidFill>
              <a:latin typeface="ＭＳ Ｐゴシック"/>
              <a:ea typeface="ＭＳ Ｐゴシック"/>
              <a:cs typeface="+mn-cs"/>
            </a:rPr>
            <a:t>　平成</a:t>
          </a:r>
          <a:r>
            <a:rPr lang="en-US" altLang="ja-JP" sz="1300">
              <a:solidFill>
                <a:schemeClr val="tx1"/>
              </a:solidFill>
              <a:latin typeface="ＭＳ Ｐゴシック"/>
              <a:ea typeface="ＭＳ Ｐゴシック"/>
              <a:cs typeface="+mn-cs"/>
            </a:rPr>
            <a:t>17</a:t>
          </a:r>
          <a:r>
            <a:rPr lang="ja-JP" altLang="ja-JP" sz="1300">
              <a:solidFill>
                <a:schemeClr val="tx1"/>
              </a:solidFill>
              <a:latin typeface="ＭＳ Ｐゴシック"/>
              <a:ea typeface="ＭＳ Ｐゴシック"/>
              <a:cs typeface="+mn-cs"/>
            </a:rPr>
            <a:t>年の合併時から緩やかに上昇しているものの、全国市平均</a:t>
          </a:r>
          <a:r>
            <a:rPr lang="ja-JP" altLang="en-US" sz="1300">
              <a:solidFill>
                <a:schemeClr val="tx1"/>
              </a:solidFill>
              <a:latin typeface="ＭＳ Ｐゴシック"/>
              <a:ea typeface="ＭＳ Ｐゴシック"/>
              <a:cs typeface="+mn-cs"/>
            </a:rPr>
            <a:t>や類似団体平均</a:t>
          </a:r>
          <a:r>
            <a:rPr lang="ja-JP" altLang="ja-JP" sz="1300">
              <a:solidFill>
                <a:schemeClr val="tx1"/>
              </a:solidFill>
              <a:latin typeface="ＭＳ Ｐゴシック"/>
              <a:ea typeface="ＭＳ Ｐゴシック"/>
              <a:cs typeface="+mn-cs"/>
            </a:rPr>
            <a:t>より低い水準にある。今後も</a:t>
          </a:r>
          <a:r>
            <a:rPr lang="ja-JP" altLang="en-US" sz="1300">
              <a:solidFill>
                <a:schemeClr val="tx1"/>
              </a:solidFill>
              <a:latin typeface="ＭＳ Ｐゴシック"/>
              <a:ea typeface="ＭＳ Ｐゴシック"/>
              <a:cs typeface="+mn-cs"/>
            </a:rPr>
            <a:t>市民</a:t>
          </a:r>
          <a:r>
            <a:rPr lang="ja-JP" altLang="ja-JP" sz="1300">
              <a:solidFill>
                <a:schemeClr val="tx1"/>
              </a:solidFill>
              <a:latin typeface="ＭＳ Ｐゴシック"/>
              <a:ea typeface="ＭＳ Ｐゴシック"/>
              <a:cs typeface="+mn-cs"/>
            </a:rPr>
            <a:t>の理解が得られる範囲で適正なラスパイレス指数を目指す。</a:t>
          </a:r>
          <a:endParaRPr kumimoji="1" lang="ja-JP" altLang="en-US" sz="1300">
            <a:solidFill>
              <a:schemeClr val="tx1"/>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36" name="テキスト ボックス 235"/>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38" name="テキスト ボックス 237"/>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6" name="テキスト ボックス 245"/>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48" name="直線コネクタ 247"/>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49" name="給与水準   （国との比較）最小値テキスト"/>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0" name="直線コネクタ 249"/>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1"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2" name="直線コネクタ 251"/>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39370</xdr:rowOff>
    </xdr:from>
    <xdr:to>
      <xdr:col>81</xdr:col>
      <xdr:colOff>44450</xdr:colOff>
      <xdr:row>83</xdr:row>
      <xdr:rowOff>80010</xdr:rowOff>
    </xdr:to>
    <xdr:cxnSp macro="">
      <xdr:nvCxnSpPr>
        <xdr:cNvPr id="253" name="直線コネクタ 252"/>
        <xdr:cNvCxnSpPr/>
      </xdr:nvCxnSpPr>
      <xdr:spPr>
        <a:xfrm flipV="1">
          <a:off x="16179800" y="142697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4" name="給与水準   （国との比較）平均値テキスト"/>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5" name="フローチャート: 判断 254"/>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80010</xdr:rowOff>
    </xdr:to>
    <xdr:cxnSp macro="">
      <xdr:nvCxnSpPr>
        <xdr:cNvPr id="256" name="直線コネクタ 255"/>
        <xdr:cNvCxnSpPr/>
      </xdr:nvCxnSpPr>
      <xdr:spPr>
        <a:xfrm>
          <a:off x="15290800" y="142430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149860</xdr:rowOff>
    </xdr:from>
    <xdr:to>
      <xdr:col>77</xdr:col>
      <xdr:colOff>95250</xdr:colOff>
      <xdr:row>84</xdr:row>
      <xdr:rowOff>80010</xdr:rowOff>
    </xdr:to>
    <xdr:sp macro="" textlink="">
      <xdr:nvSpPr>
        <xdr:cNvPr id="257" name="フローチャート: 判断 256"/>
        <xdr:cNvSpPr/>
      </xdr:nvSpPr>
      <xdr:spPr>
        <a:xfrm>
          <a:off x="16129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64770</xdr:rowOff>
    </xdr:from>
    <xdr:ext cx="736600" cy="250190"/>
    <xdr:sp macro="" textlink="">
      <xdr:nvSpPr>
        <xdr:cNvPr id="258" name="テキスト ボックス 257"/>
        <xdr:cNvSpPr txBox="1"/>
      </xdr:nvSpPr>
      <xdr:spPr>
        <a:xfrm>
          <a:off x="15798800" y="144665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50165</xdr:rowOff>
    </xdr:from>
    <xdr:to>
      <xdr:col>72</xdr:col>
      <xdr:colOff>203200</xdr:colOff>
      <xdr:row>83</xdr:row>
      <xdr:rowOff>12700</xdr:rowOff>
    </xdr:to>
    <xdr:cxnSp macro="">
      <xdr:nvCxnSpPr>
        <xdr:cNvPr id="259" name="直線コネクタ 258"/>
        <xdr:cNvCxnSpPr/>
      </xdr:nvCxnSpPr>
      <xdr:spPr>
        <a:xfrm>
          <a:off x="14401800" y="1410906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0" name="フローチャート: 判断 259"/>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64770</xdr:rowOff>
    </xdr:from>
    <xdr:ext cx="762000" cy="250190"/>
    <xdr:sp macro="" textlink="">
      <xdr:nvSpPr>
        <xdr:cNvPr id="261" name="テキスト ボックス 260"/>
        <xdr:cNvSpPr txBox="1"/>
      </xdr:nvSpPr>
      <xdr:spPr>
        <a:xfrm>
          <a:off x="14909800" y="1446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87630</xdr:rowOff>
    </xdr:from>
    <xdr:to>
      <xdr:col>68</xdr:col>
      <xdr:colOff>152400</xdr:colOff>
      <xdr:row>82</xdr:row>
      <xdr:rowOff>50165</xdr:rowOff>
    </xdr:to>
    <xdr:cxnSp macro="">
      <xdr:nvCxnSpPr>
        <xdr:cNvPr id="262" name="直線コネクタ 261"/>
        <xdr:cNvCxnSpPr/>
      </xdr:nvCxnSpPr>
      <xdr:spPr>
        <a:xfrm>
          <a:off x="13512800" y="1397508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5080</xdr:rowOff>
    </xdr:from>
    <xdr:to>
      <xdr:col>68</xdr:col>
      <xdr:colOff>203200</xdr:colOff>
      <xdr:row>84</xdr:row>
      <xdr:rowOff>106680</xdr:rowOff>
    </xdr:to>
    <xdr:sp macro="" textlink="">
      <xdr:nvSpPr>
        <xdr:cNvPr id="263" name="フローチャート: 判断 262"/>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91440</xdr:rowOff>
    </xdr:from>
    <xdr:ext cx="762000" cy="259080"/>
    <xdr:sp macro="" textlink="">
      <xdr:nvSpPr>
        <xdr:cNvPr id="264" name="テキスト ボックス 263"/>
        <xdr:cNvSpPr txBox="1"/>
      </xdr:nvSpPr>
      <xdr:spPr>
        <a:xfrm>
          <a:off x="14020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135890</xdr:rowOff>
    </xdr:from>
    <xdr:to>
      <xdr:col>64</xdr:col>
      <xdr:colOff>152400</xdr:colOff>
      <xdr:row>84</xdr:row>
      <xdr:rowOff>66040</xdr:rowOff>
    </xdr:to>
    <xdr:sp macro="" textlink="">
      <xdr:nvSpPr>
        <xdr:cNvPr id="265" name="フローチャート: 判断 264"/>
        <xdr:cNvSpPr/>
      </xdr:nvSpPr>
      <xdr:spPr>
        <a:xfrm>
          <a:off x="13462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50800</xdr:rowOff>
    </xdr:from>
    <xdr:ext cx="762000" cy="259080"/>
    <xdr:sp macro="" textlink="">
      <xdr:nvSpPr>
        <xdr:cNvPr id="266" name="テキスト ボックス 265"/>
        <xdr:cNvSpPr txBox="1"/>
      </xdr:nvSpPr>
      <xdr:spPr>
        <a:xfrm>
          <a:off x="13131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160020</xdr:rowOff>
    </xdr:from>
    <xdr:to>
      <xdr:col>81</xdr:col>
      <xdr:colOff>95250</xdr:colOff>
      <xdr:row>83</xdr:row>
      <xdr:rowOff>90170</xdr:rowOff>
    </xdr:to>
    <xdr:sp macro="" textlink="">
      <xdr:nvSpPr>
        <xdr:cNvPr id="272" name="楕円 271"/>
        <xdr:cNvSpPr/>
      </xdr:nvSpPr>
      <xdr:spPr>
        <a:xfrm>
          <a:off x="169672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5080</xdr:rowOff>
    </xdr:from>
    <xdr:ext cx="762000" cy="259080"/>
    <xdr:sp macro="" textlink="">
      <xdr:nvSpPr>
        <xdr:cNvPr id="273" name="給与水準   （国との比較）該当値テキスト"/>
        <xdr:cNvSpPr txBox="1"/>
      </xdr:nvSpPr>
      <xdr:spPr>
        <a:xfrm>
          <a:off x="17106900" y="1406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29210</xdr:rowOff>
    </xdr:from>
    <xdr:to>
      <xdr:col>77</xdr:col>
      <xdr:colOff>95250</xdr:colOff>
      <xdr:row>83</xdr:row>
      <xdr:rowOff>130810</xdr:rowOff>
    </xdr:to>
    <xdr:sp macro="" textlink="">
      <xdr:nvSpPr>
        <xdr:cNvPr id="274" name="楕円 273"/>
        <xdr:cNvSpPr/>
      </xdr:nvSpPr>
      <xdr:spPr>
        <a:xfrm>
          <a:off x="161290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140970</xdr:rowOff>
    </xdr:from>
    <xdr:ext cx="736600" cy="259080"/>
    <xdr:sp macro="" textlink="">
      <xdr:nvSpPr>
        <xdr:cNvPr id="275" name="テキスト ボックス 274"/>
        <xdr:cNvSpPr txBox="1"/>
      </xdr:nvSpPr>
      <xdr:spPr>
        <a:xfrm>
          <a:off x="15798800" y="14028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6" name="楕円 275"/>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73660</xdr:rowOff>
    </xdr:from>
    <xdr:ext cx="762000" cy="259080"/>
    <xdr:sp macro="" textlink="">
      <xdr:nvSpPr>
        <xdr:cNvPr id="277" name="テキスト ボックス 276"/>
        <xdr:cNvSpPr txBox="1"/>
      </xdr:nvSpPr>
      <xdr:spPr>
        <a:xfrm>
          <a:off x="14909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170815</xdr:rowOff>
    </xdr:from>
    <xdr:to>
      <xdr:col>68</xdr:col>
      <xdr:colOff>203200</xdr:colOff>
      <xdr:row>82</xdr:row>
      <xdr:rowOff>100965</xdr:rowOff>
    </xdr:to>
    <xdr:sp macro="" textlink="">
      <xdr:nvSpPr>
        <xdr:cNvPr id="278" name="楕円 277"/>
        <xdr:cNvSpPr/>
      </xdr:nvSpPr>
      <xdr:spPr>
        <a:xfrm>
          <a:off x="14351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111125</xdr:rowOff>
    </xdr:from>
    <xdr:ext cx="762000" cy="249555"/>
    <xdr:sp macro="" textlink="">
      <xdr:nvSpPr>
        <xdr:cNvPr id="279" name="テキスト ボックス 278"/>
        <xdr:cNvSpPr txBox="1"/>
      </xdr:nvSpPr>
      <xdr:spPr>
        <a:xfrm>
          <a:off x="14020800" y="13827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36830</xdr:rowOff>
    </xdr:from>
    <xdr:to>
      <xdr:col>64</xdr:col>
      <xdr:colOff>152400</xdr:colOff>
      <xdr:row>81</xdr:row>
      <xdr:rowOff>138430</xdr:rowOff>
    </xdr:to>
    <xdr:sp macro="" textlink="">
      <xdr:nvSpPr>
        <xdr:cNvPr id="280" name="楕円 279"/>
        <xdr:cNvSpPr/>
      </xdr:nvSpPr>
      <xdr:spPr>
        <a:xfrm>
          <a:off x="134620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148590</xdr:rowOff>
    </xdr:from>
    <xdr:ext cx="762000" cy="259080"/>
    <xdr:sp macro="" textlink="">
      <xdr:nvSpPr>
        <xdr:cNvPr id="281" name="テキスト ボックス 280"/>
        <xdr:cNvSpPr txBox="1"/>
      </xdr:nvSpPr>
      <xdr:spPr>
        <a:xfrm>
          <a:off x="13131800" y="1369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5760" cy="353060"/>
    <xdr:sp macro="" textlink="">
      <xdr:nvSpPr>
        <xdr:cNvPr id="284" name="テキスト ボックス 283"/>
        <xdr:cNvSpPr txBox="1"/>
      </xdr:nvSpPr>
      <xdr:spPr>
        <a:xfrm>
          <a:off x="15736570" y="9163050"/>
          <a:ext cx="163576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第</a:t>
          </a:r>
          <a:r>
            <a:rPr lang="en-US" altLang="ja-JP" sz="1300">
              <a:solidFill>
                <a:schemeClr val="tx1"/>
              </a:solidFill>
              <a:latin typeface="ＭＳ Ｐゴシック"/>
              <a:ea typeface="ＭＳ Ｐゴシック"/>
              <a:cs typeface="+mn-cs"/>
            </a:rPr>
            <a:t>2</a:t>
          </a:r>
          <a:r>
            <a:rPr lang="ja-JP" altLang="en-US" sz="1300">
              <a:solidFill>
                <a:schemeClr val="tx1"/>
              </a:solidFill>
              <a:latin typeface="ＭＳ Ｐゴシック"/>
              <a:ea typeface="ＭＳ Ｐゴシック"/>
              <a:cs typeface="+mn-cs"/>
            </a:rPr>
            <a:t>次</a:t>
          </a:r>
          <a:r>
            <a:rPr lang="ja-JP" altLang="ja-JP" sz="1300">
              <a:solidFill>
                <a:schemeClr val="tx1"/>
              </a:solidFill>
              <a:latin typeface="ＭＳ Ｐゴシック"/>
              <a:ea typeface="ＭＳ Ｐゴシック"/>
              <a:cs typeface="+mn-cs"/>
            </a:rPr>
            <a:t>定員適正化計画に基づく新規採用</a:t>
          </a:r>
          <a:r>
            <a:rPr lang="ja-JP" altLang="en-US" sz="1300">
              <a:solidFill>
                <a:schemeClr val="tx1"/>
              </a:solidFill>
              <a:latin typeface="ＭＳ Ｐゴシック"/>
              <a:ea typeface="ＭＳ Ｐゴシック"/>
              <a:cs typeface="+mn-cs"/>
            </a:rPr>
            <a:t>者</a:t>
          </a:r>
          <a:r>
            <a:rPr lang="ja-JP" altLang="ja-JP" sz="1300">
              <a:solidFill>
                <a:schemeClr val="tx1"/>
              </a:solidFill>
              <a:latin typeface="ＭＳ Ｐゴシック"/>
              <a:ea typeface="ＭＳ Ｐゴシック"/>
              <a:cs typeface="+mn-cs"/>
            </a:rPr>
            <a:t>の抑制及び早期退職</a:t>
          </a:r>
          <a:r>
            <a:rPr lang="ja-JP" altLang="en-US" sz="1300">
              <a:solidFill>
                <a:schemeClr val="tx1"/>
              </a:solidFill>
              <a:latin typeface="ＭＳ Ｐゴシック"/>
              <a:ea typeface="ＭＳ Ｐゴシック"/>
              <a:cs typeface="+mn-cs"/>
            </a:rPr>
            <a:t>勧奨</a:t>
          </a:r>
          <a:r>
            <a:rPr lang="ja-JP" altLang="ja-JP" sz="1300">
              <a:solidFill>
                <a:schemeClr val="tx1"/>
              </a:solidFill>
              <a:latin typeface="ＭＳ Ｐゴシック"/>
              <a:ea typeface="ＭＳ Ｐゴシック"/>
              <a:cs typeface="+mn-cs"/>
            </a:rPr>
            <a:t>により、定員適正化の目標値は達成していた。しかし、平成</a:t>
          </a:r>
          <a:r>
            <a:rPr lang="en-US" altLang="ja-JP" sz="1300">
              <a:solidFill>
                <a:schemeClr val="tx1"/>
              </a:solidFill>
              <a:latin typeface="ＭＳ Ｐゴシック"/>
              <a:ea typeface="ＭＳ Ｐゴシック"/>
              <a:cs typeface="+mn-cs"/>
            </a:rPr>
            <a:t>29</a:t>
          </a:r>
          <a:r>
            <a:rPr lang="ja-JP" altLang="ja-JP" sz="1300">
              <a:solidFill>
                <a:schemeClr val="tx1"/>
              </a:solidFill>
              <a:latin typeface="ＭＳ Ｐゴシック"/>
              <a:ea typeface="ＭＳ Ｐゴシック"/>
              <a:cs typeface="+mn-cs"/>
            </a:rPr>
            <a:t>年</a:t>
          </a:r>
          <a:r>
            <a:rPr lang="en-US" altLang="ja-JP" sz="1300">
              <a:solidFill>
                <a:schemeClr val="tx1"/>
              </a:solidFill>
              <a:latin typeface="ＭＳ Ｐゴシック"/>
              <a:ea typeface="ＭＳ Ｐゴシック"/>
              <a:cs typeface="+mn-cs"/>
            </a:rPr>
            <a:t>3</a:t>
          </a:r>
          <a:r>
            <a:rPr lang="ja-JP" altLang="ja-JP" sz="1300">
              <a:solidFill>
                <a:schemeClr val="tx1"/>
              </a:solidFill>
              <a:latin typeface="ＭＳ Ｐゴシック"/>
              <a:ea typeface="ＭＳ Ｐゴシック"/>
              <a:cs typeface="+mn-cs"/>
            </a:rPr>
            <a:t>月</a:t>
          </a:r>
          <a:r>
            <a:rPr lang="en-US" altLang="ja-JP" sz="1300">
              <a:solidFill>
                <a:schemeClr val="tx1"/>
              </a:solidFill>
              <a:latin typeface="ＭＳ Ｐゴシック"/>
              <a:ea typeface="ＭＳ Ｐゴシック"/>
              <a:cs typeface="+mn-cs"/>
            </a:rPr>
            <a:t>31</a:t>
          </a:r>
          <a:r>
            <a:rPr lang="ja-JP" altLang="ja-JP" sz="1300">
              <a:solidFill>
                <a:schemeClr val="tx1"/>
              </a:solidFill>
              <a:latin typeface="ＭＳ Ｐゴシック"/>
              <a:ea typeface="ＭＳ Ｐゴシック"/>
              <a:cs typeface="+mn-cs"/>
            </a:rPr>
            <a:t>日をもって能美広域事務組合が解散し、消防、美化センター職員</a:t>
          </a:r>
          <a:r>
            <a:rPr lang="en-US" altLang="ja-JP" sz="1300">
              <a:solidFill>
                <a:schemeClr val="tx1"/>
              </a:solidFill>
              <a:latin typeface="ＭＳ Ｐゴシック"/>
              <a:ea typeface="ＭＳ Ｐゴシック"/>
              <a:cs typeface="+mn-cs"/>
            </a:rPr>
            <a:t>100</a:t>
          </a:r>
          <a:r>
            <a:rPr lang="ja-JP" altLang="ja-JP" sz="1300">
              <a:solidFill>
                <a:schemeClr val="tx1"/>
              </a:solidFill>
              <a:latin typeface="ＭＳ Ｐゴシック"/>
              <a:ea typeface="ＭＳ Ｐゴシック"/>
              <a:cs typeface="+mn-cs"/>
            </a:rPr>
            <a:t>名余を能美市に受け入れた結果、類似団体平均、全国平均、石川県平均</a:t>
          </a:r>
          <a:r>
            <a:rPr lang="ja-JP" altLang="en-US" sz="1300">
              <a:solidFill>
                <a:schemeClr val="tx1"/>
              </a:solidFill>
              <a:latin typeface="ＭＳ Ｐゴシック"/>
              <a:ea typeface="ＭＳ Ｐゴシック"/>
              <a:cs typeface="+mn-cs"/>
            </a:rPr>
            <a:t>を</a:t>
          </a:r>
          <a:r>
            <a:rPr lang="ja-JP" altLang="ja-JP" sz="1300">
              <a:solidFill>
                <a:schemeClr val="tx1"/>
              </a:solidFill>
              <a:latin typeface="ＭＳ Ｐゴシック"/>
              <a:ea typeface="ＭＳ Ｐゴシック"/>
              <a:cs typeface="+mn-cs"/>
            </a:rPr>
            <a:t>大幅に</a:t>
          </a:r>
          <a:r>
            <a:rPr lang="ja-JP" altLang="en-US" sz="1300">
              <a:solidFill>
                <a:schemeClr val="tx1"/>
              </a:solidFill>
              <a:latin typeface="ＭＳ Ｐゴシック"/>
              <a:ea typeface="ＭＳ Ｐゴシック"/>
              <a:cs typeface="+mn-cs"/>
            </a:rPr>
            <a:t>上回った</a:t>
          </a:r>
          <a:r>
            <a:rPr lang="ja-JP" altLang="ja-JP" sz="1300">
              <a:solidFill>
                <a:schemeClr val="tx1"/>
              </a:solidFill>
              <a:latin typeface="ＭＳ Ｐゴシック"/>
              <a:ea typeface="ＭＳ Ｐゴシック"/>
              <a:cs typeface="+mn-cs"/>
            </a:rPr>
            <a:t>。</a:t>
          </a:r>
          <a:endParaRPr lang="en-US" altLang="ja-JP" sz="1300">
            <a:solidFill>
              <a:schemeClr val="tx1"/>
            </a:solidFill>
            <a:latin typeface="ＭＳ Ｐゴシック"/>
            <a:ea typeface="ＭＳ Ｐゴシック"/>
            <a:cs typeface="+mn-cs"/>
          </a:endParaRPr>
        </a:p>
        <a:p>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今後は、デジタル技術の導入や業務のアウトソーシングを行いながら、行政サービスの維持・向上と業務の効率化に取組む必要がある。</a:t>
          </a:r>
          <a:endParaRPr kumimoji="1" lang="ja-JP" altLang="en-US" sz="1300">
            <a:solidFill>
              <a:schemeClr val="tx1"/>
            </a:solidFill>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7" name="テキスト ボックス 296"/>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07" name="テキスト ボックス 306"/>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09" name="テキスト ボックス 308"/>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31115</xdr:rowOff>
    </xdr:to>
    <xdr:cxnSp macro="">
      <xdr:nvCxnSpPr>
        <xdr:cNvPr id="313" name="直線コネクタ 312"/>
        <xdr:cNvCxnSpPr/>
      </xdr:nvCxnSpPr>
      <xdr:spPr>
        <a:xfrm flipV="1">
          <a:off x="17018000" y="10107295"/>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3175</xdr:rowOff>
    </xdr:from>
    <xdr:ext cx="762000" cy="259080"/>
    <xdr:sp macro="" textlink="">
      <xdr:nvSpPr>
        <xdr:cNvPr id="314" name="定員管理の状況最小値テキスト"/>
        <xdr:cNvSpPr txBox="1"/>
      </xdr:nvSpPr>
      <xdr:spPr>
        <a:xfrm>
          <a:off x="17106900" y="1166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31115</xdr:rowOff>
    </xdr:from>
    <xdr:to>
      <xdr:col>81</xdr:col>
      <xdr:colOff>133350</xdr:colOff>
      <xdr:row>68</xdr:row>
      <xdr:rowOff>31115</xdr:rowOff>
    </xdr:to>
    <xdr:cxnSp macro="">
      <xdr:nvCxnSpPr>
        <xdr:cNvPr id="315" name="直線コネクタ 314"/>
        <xdr:cNvCxnSpPr/>
      </xdr:nvCxnSpPr>
      <xdr:spPr>
        <a:xfrm>
          <a:off x="16929100" y="1168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78105</xdr:rowOff>
    </xdr:from>
    <xdr:ext cx="762000" cy="248285"/>
    <xdr:sp macro="" textlink="">
      <xdr:nvSpPr>
        <xdr:cNvPr id="316" name="定員管理の状況最大値テキスト"/>
        <xdr:cNvSpPr txBox="1"/>
      </xdr:nvSpPr>
      <xdr:spPr>
        <a:xfrm>
          <a:off x="17106900" y="98507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46355</xdr:rowOff>
    </xdr:from>
    <xdr:to>
      <xdr:col>81</xdr:col>
      <xdr:colOff>44450</xdr:colOff>
      <xdr:row>64</xdr:row>
      <xdr:rowOff>90805</xdr:rowOff>
    </xdr:to>
    <xdr:cxnSp macro="">
      <xdr:nvCxnSpPr>
        <xdr:cNvPr id="318" name="直線コネクタ 317"/>
        <xdr:cNvCxnSpPr/>
      </xdr:nvCxnSpPr>
      <xdr:spPr>
        <a:xfrm>
          <a:off x="16179800" y="1101915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48260</xdr:rowOff>
    </xdr:from>
    <xdr:ext cx="762000" cy="259080"/>
    <xdr:sp macro="" textlink="">
      <xdr:nvSpPr>
        <xdr:cNvPr id="319" name="定員管理の状況平均値テキスト"/>
        <xdr:cNvSpPr txBox="1"/>
      </xdr:nvSpPr>
      <xdr:spPr>
        <a:xfrm>
          <a:off x="17106900" y="1050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31750</xdr:rowOff>
    </xdr:from>
    <xdr:to>
      <xdr:col>81</xdr:col>
      <xdr:colOff>95250</xdr:colOff>
      <xdr:row>62</xdr:row>
      <xdr:rowOff>133350</xdr:rowOff>
    </xdr:to>
    <xdr:sp macro="" textlink="">
      <xdr:nvSpPr>
        <xdr:cNvPr id="320" name="フローチャート: 判断 319"/>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25400</xdr:rowOff>
    </xdr:from>
    <xdr:to>
      <xdr:col>77</xdr:col>
      <xdr:colOff>44450</xdr:colOff>
      <xdr:row>64</xdr:row>
      <xdr:rowOff>46355</xdr:rowOff>
    </xdr:to>
    <xdr:cxnSp macro="">
      <xdr:nvCxnSpPr>
        <xdr:cNvPr id="321" name="直線コネクタ 320"/>
        <xdr:cNvCxnSpPr/>
      </xdr:nvCxnSpPr>
      <xdr:spPr>
        <a:xfrm>
          <a:off x="15290800" y="109982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105410</xdr:rowOff>
    </xdr:from>
    <xdr:ext cx="736600" cy="259080"/>
    <xdr:sp macro="" textlink="">
      <xdr:nvSpPr>
        <xdr:cNvPr id="323" name="テキスト ボックス 322"/>
        <xdr:cNvSpPr txBox="1"/>
      </xdr:nvSpPr>
      <xdr:spPr>
        <a:xfrm>
          <a:off x="15798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145415</xdr:rowOff>
    </xdr:from>
    <xdr:to>
      <xdr:col>72</xdr:col>
      <xdr:colOff>203200</xdr:colOff>
      <xdr:row>64</xdr:row>
      <xdr:rowOff>25400</xdr:rowOff>
    </xdr:to>
    <xdr:cxnSp macro="">
      <xdr:nvCxnSpPr>
        <xdr:cNvPr id="324" name="直線コネクタ 323"/>
        <xdr:cNvCxnSpPr/>
      </xdr:nvCxnSpPr>
      <xdr:spPr>
        <a:xfrm>
          <a:off x="14401800" y="109467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25" name="フローチャート: 判断 324"/>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67310</xdr:rowOff>
    </xdr:from>
    <xdr:ext cx="762000" cy="259080"/>
    <xdr:sp macro="" textlink="">
      <xdr:nvSpPr>
        <xdr:cNvPr id="326" name="テキスト ボックス 325"/>
        <xdr:cNvSpPr txBox="1"/>
      </xdr:nvSpPr>
      <xdr:spPr>
        <a:xfrm>
          <a:off x="14909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117475</xdr:rowOff>
    </xdr:from>
    <xdr:to>
      <xdr:col>68</xdr:col>
      <xdr:colOff>152400</xdr:colOff>
      <xdr:row>63</xdr:row>
      <xdr:rowOff>145415</xdr:rowOff>
    </xdr:to>
    <xdr:cxnSp macro="">
      <xdr:nvCxnSpPr>
        <xdr:cNvPr id="327" name="直線コネクタ 326"/>
        <xdr:cNvCxnSpPr/>
      </xdr:nvCxnSpPr>
      <xdr:spPr>
        <a:xfrm>
          <a:off x="13512800" y="109188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28" name="フローチャート: 判断 327"/>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59055</xdr:rowOff>
    </xdr:from>
    <xdr:ext cx="762000" cy="259080"/>
    <xdr:sp macro="" textlink="">
      <xdr:nvSpPr>
        <xdr:cNvPr id="329" name="テキスト ボックス 328"/>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118745</xdr:rowOff>
    </xdr:from>
    <xdr:to>
      <xdr:col>64</xdr:col>
      <xdr:colOff>152400</xdr:colOff>
      <xdr:row>62</xdr:row>
      <xdr:rowOff>48895</xdr:rowOff>
    </xdr:to>
    <xdr:sp macro="" textlink="">
      <xdr:nvSpPr>
        <xdr:cNvPr id="330" name="フローチャート: 判断 329"/>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59055</xdr:rowOff>
    </xdr:from>
    <xdr:ext cx="762000" cy="259080"/>
    <xdr:sp macro="" textlink="">
      <xdr:nvSpPr>
        <xdr:cNvPr id="331" name="テキスト ボックス 330"/>
        <xdr:cNvSpPr txBox="1"/>
      </xdr:nvSpPr>
      <xdr:spPr>
        <a:xfrm>
          <a:off x="13131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2" name="テキスト ボックス 331"/>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3" name="テキスト ボックス 332"/>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4" name="テキスト ボックス 333"/>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5" name="テキスト ボックス 334"/>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6" name="テキスト ボックス 335"/>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40640</xdr:rowOff>
    </xdr:from>
    <xdr:to>
      <xdr:col>81</xdr:col>
      <xdr:colOff>95250</xdr:colOff>
      <xdr:row>64</xdr:row>
      <xdr:rowOff>141605</xdr:rowOff>
    </xdr:to>
    <xdr:sp macro="" textlink="">
      <xdr:nvSpPr>
        <xdr:cNvPr id="337" name="楕円 336"/>
        <xdr:cNvSpPr/>
      </xdr:nvSpPr>
      <xdr:spPr>
        <a:xfrm>
          <a:off x="16967200" y="11013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12065</xdr:rowOff>
    </xdr:from>
    <xdr:ext cx="762000" cy="259080"/>
    <xdr:sp macro="" textlink="">
      <xdr:nvSpPr>
        <xdr:cNvPr id="338" name="定員管理の状況該当値テキスト"/>
        <xdr:cNvSpPr txBox="1"/>
      </xdr:nvSpPr>
      <xdr:spPr>
        <a:xfrm>
          <a:off x="17106900" y="1098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167005</xdr:rowOff>
    </xdr:from>
    <xdr:to>
      <xdr:col>77</xdr:col>
      <xdr:colOff>95250</xdr:colOff>
      <xdr:row>64</xdr:row>
      <xdr:rowOff>97790</xdr:rowOff>
    </xdr:to>
    <xdr:sp macro="" textlink="">
      <xdr:nvSpPr>
        <xdr:cNvPr id="339" name="楕円 338"/>
        <xdr:cNvSpPr/>
      </xdr:nvSpPr>
      <xdr:spPr>
        <a:xfrm>
          <a:off x="161290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81915</xdr:rowOff>
    </xdr:from>
    <xdr:ext cx="736600" cy="259080"/>
    <xdr:sp macro="" textlink="">
      <xdr:nvSpPr>
        <xdr:cNvPr id="340" name="テキスト ボックス 339"/>
        <xdr:cNvSpPr txBox="1"/>
      </xdr:nvSpPr>
      <xdr:spPr>
        <a:xfrm>
          <a:off x="15798800" y="11054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146050</xdr:rowOff>
    </xdr:from>
    <xdr:to>
      <xdr:col>73</xdr:col>
      <xdr:colOff>44450</xdr:colOff>
      <xdr:row>64</xdr:row>
      <xdr:rowOff>76200</xdr:rowOff>
    </xdr:to>
    <xdr:sp macro="" textlink="">
      <xdr:nvSpPr>
        <xdr:cNvPr id="341" name="楕円 340"/>
        <xdr:cNvSpPr/>
      </xdr:nvSpPr>
      <xdr:spPr>
        <a:xfrm>
          <a:off x="152400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60960</xdr:rowOff>
    </xdr:from>
    <xdr:ext cx="762000" cy="259080"/>
    <xdr:sp macro="" textlink="">
      <xdr:nvSpPr>
        <xdr:cNvPr id="342" name="テキスト ボックス 341"/>
        <xdr:cNvSpPr txBox="1"/>
      </xdr:nvSpPr>
      <xdr:spPr>
        <a:xfrm>
          <a:off x="14909800" y="1103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94615</xdr:rowOff>
    </xdr:from>
    <xdr:to>
      <xdr:col>68</xdr:col>
      <xdr:colOff>203200</xdr:colOff>
      <xdr:row>64</xdr:row>
      <xdr:rowOff>24765</xdr:rowOff>
    </xdr:to>
    <xdr:sp macro="" textlink="">
      <xdr:nvSpPr>
        <xdr:cNvPr id="343" name="楕円 342"/>
        <xdr:cNvSpPr/>
      </xdr:nvSpPr>
      <xdr:spPr>
        <a:xfrm>
          <a:off x="14351000" y="108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9525</xdr:rowOff>
    </xdr:from>
    <xdr:ext cx="762000" cy="248285"/>
    <xdr:sp macro="" textlink="">
      <xdr:nvSpPr>
        <xdr:cNvPr id="344" name="テキスト ボックス 343"/>
        <xdr:cNvSpPr txBox="1"/>
      </xdr:nvSpPr>
      <xdr:spPr>
        <a:xfrm>
          <a:off x="14020800" y="109823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66675</xdr:rowOff>
    </xdr:from>
    <xdr:to>
      <xdr:col>64</xdr:col>
      <xdr:colOff>152400</xdr:colOff>
      <xdr:row>63</xdr:row>
      <xdr:rowOff>168275</xdr:rowOff>
    </xdr:to>
    <xdr:sp macro="" textlink="">
      <xdr:nvSpPr>
        <xdr:cNvPr id="345" name="楕円 344"/>
        <xdr:cNvSpPr/>
      </xdr:nvSpPr>
      <xdr:spPr>
        <a:xfrm>
          <a:off x="134620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153035</xdr:rowOff>
    </xdr:from>
    <xdr:ext cx="762000" cy="259080"/>
    <xdr:sp macro="" textlink="">
      <xdr:nvSpPr>
        <xdr:cNvPr id="346" name="テキスト ボックス 345"/>
        <xdr:cNvSpPr txBox="1"/>
      </xdr:nvSpPr>
      <xdr:spPr>
        <a:xfrm>
          <a:off x="131318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5760" cy="358775"/>
    <xdr:sp macro="" textlink="">
      <xdr:nvSpPr>
        <xdr:cNvPr id="349" name="テキスト ボックス 348"/>
        <xdr:cNvSpPr txBox="1"/>
      </xdr:nvSpPr>
      <xdr:spPr>
        <a:xfrm>
          <a:off x="15407640" y="535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kumimoji="1" lang="ja-JP" altLang="en-US" sz="1300">
              <a:solidFill>
                <a:schemeClr val="tx1"/>
              </a:solidFill>
              <a:latin typeface="ＭＳ Ｐゴシック"/>
              <a:ea typeface="ＭＳ Ｐゴシック"/>
            </a:rPr>
            <a:t>　上記の将来負担比率と同様の理由で、分母は増加した。</a:t>
          </a:r>
          <a:endParaRPr lang="ja-JP" altLang="ja-JP" sz="1300">
            <a:solidFill>
              <a:schemeClr val="tx1"/>
            </a:solidFill>
            <a:latin typeface="ＭＳ Ｐゴシック"/>
            <a:ea typeface="ＭＳ Ｐゴシック"/>
            <a:cs typeface="+mn-cs"/>
          </a:endParaRPr>
        </a:p>
        <a:p>
          <a:pPr rtl="0" fontAlgn="base"/>
          <a:r>
            <a:rPr lang="ja-JP" altLang="en-US" sz="1300">
              <a:solidFill>
                <a:schemeClr val="tx1"/>
              </a:solidFill>
              <a:latin typeface="ＭＳ Ｐゴシック"/>
              <a:ea typeface="ＭＳ Ｐゴシック"/>
              <a:cs typeface="+mn-cs"/>
            </a:rPr>
            <a:t>　過去の大型事業の市債の償還が進み、一般会計における市債の元利償還や公営企業債の元利償還にかかる繰入金も減となり、実質公債費（</a:t>
          </a:r>
          <a:r>
            <a:rPr kumimoji="1" lang="ja-JP" altLang="en-US" sz="1300">
              <a:solidFill>
                <a:schemeClr val="tx1"/>
              </a:solidFill>
              <a:latin typeface="ＭＳ Ｐゴシック"/>
              <a:ea typeface="ＭＳ Ｐゴシック"/>
            </a:rPr>
            <a:t>分子）は減少した。</a:t>
          </a:r>
          <a:endParaRPr lang="ja-JP" altLang="ja-JP" sz="1300">
            <a:solidFill>
              <a:schemeClr val="tx1"/>
            </a:solidFill>
            <a:latin typeface="ＭＳ Ｐゴシック"/>
            <a:ea typeface="ＭＳ Ｐゴシック"/>
            <a:cs typeface="+mn-cs"/>
          </a:endParaRPr>
        </a:p>
        <a:p>
          <a:pPr rtl="0" fontAlgn="base"/>
          <a:r>
            <a:rPr lang="ja-JP" altLang="en-US" sz="1300">
              <a:solidFill>
                <a:schemeClr val="tx1"/>
              </a:solidFill>
              <a:latin typeface="ＭＳ Ｐゴシック"/>
              <a:ea typeface="ＭＳ Ｐゴシック"/>
              <a:cs typeface="+mn-cs"/>
            </a:rPr>
            <a:t>　この結果、実質公債費比率は改善した。今後は元利償還の増が見込まれることから、公営企業会計の公債費の状況にも留意しながら計画的な地方債発行に努めるなど、実質公債費比率の改善に努める。</a:t>
          </a:r>
          <a:endParaRPr kumimoji="1" lang="ja-JP" altLang="en-US" sz="1300">
            <a:solidFill>
              <a:schemeClr val="tx1"/>
            </a:solidFill>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48920"/>
    <xdr:sp macro="" textlink="">
      <xdr:nvSpPr>
        <xdr:cNvPr id="366" name="テキスト ボックス 365"/>
        <xdr:cNvSpPr txBox="1"/>
      </xdr:nvSpPr>
      <xdr:spPr>
        <a:xfrm>
          <a:off x="1206500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68" name="テキスト ボックス 367"/>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79375</xdr:rowOff>
    </xdr:from>
    <xdr:to>
      <xdr:col>81</xdr:col>
      <xdr:colOff>44450</xdr:colOff>
      <xdr:row>45</xdr:row>
      <xdr:rowOff>71120</xdr:rowOff>
    </xdr:to>
    <xdr:cxnSp macro="">
      <xdr:nvCxnSpPr>
        <xdr:cNvPr id="373" name="直線コネクタ 372"/>
        <xdr:cNvCxnSpPr/>
      </xdr:nvCxnSpPr>
      <xdr:spPr>
        <a:xfrm flipV="1">
          <a:off x="17018000" y="625157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48920"/>
    <xdr:sp macro="" textlink="">
      <xdr:nvSpPr>
        <xdr:cNvPr id="374" name="公債費負担の状況最小値テキスト"/>
        <xdr:cNvSpPr txBox="1"/>
      </xdr:nvSpPr>
      <xdr:spPr>
        <a:xfrm>
          <a:off x="17106900" y="77584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5" name="直線コネクタ 374"/>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166370</xdr:rowOff>
    </xdr:from>
    <xdr:ext cx="762000" cy="251460"/>
    <xdr:sp macro="" textlink="">
      <xdr:nvSpPr>
        <xdr:cNvPr id="376" name="公債費負担の状況最大値テキスト"/>
        <xdr:cNvSpPr txBox="1"/>
      </xdr:nvSpPr>
      <xdr:spPr>
        <a:xfrm>
          <a:off x="17106900" y="5995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79375</xdr:rowOff>
    </xdr:from>
    <xdr:to>
      <xdr:col>81</xdr:col>
      <xdr:colOff>133350</xdr:colOff>
      <xdr:row>36</xdr:row>
      <xdr:rowOff>79375</xdr:rowOff>
    </xdr:to>
    <xdr:cxnSp macro="">
      <xdr:nvCxnSpPr>
        <xdr:cNvPr id="377" name="直線コネクタ 376"/>
        <xdr:cNvCxnSpPr/>
      </xdr:nvCxnSpPr>
      <xdr:spPr>
        <a:xfrm>
          <a:off x="16929100" y="625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114935</xdr:rowOff>
    </xdr:from>
    <xdr:to>
      <xdr:col>81</xdr:col>
      <xdr:colOff>44450</xdr:colOff>
      <xdr:row>40</xdr:row>
      <xdr:rowOff>97790</xdr:rowOff>
    </xdr:to>
    <xdr:cxnSp macro="">
      <xdr:nvCxnSpPr>
        <xdr:cNvPr id="378" name="直線コネクタ 377"/>
        <xdr:cNvCxnSpPr/>
      </xdr:nvCxnSpPr>
      <xdr:spPr>
        <a:xfrm flipV="1">
          <a:off x="16179800" y="680148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154940</xdr:rowOff>
    </xdr:from>
    <xdr:ext cx="762000" cy="251460"/>
    <xdr:sp macro="" textlink="">
      <xdr:nvSpPr>
        <xdr:cNvPr id="379" name="公債費負担の状況平均値テキスト"/>
        <xdr:cNvSpPr txBox="1"/>
      </xdr:nvSpPr>
      <xdr:spPr>
        <a:xfrm>
          <a:off x="17106900" y="70129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10795</xdr:rowOff>
    </xdr:from>
    <xdr:to>
      <xdr:col>81</xdr:col>
      <xdr:colOff>95250</xdr:colOff>
      <xdr:row>41</xdr:row>
      <xdr:rowOff>112395</xdr:rowOff>
    </xdr:to>
    <xdr:sp macro="" textlink="">
      <xdr:nvSpPr>
        <xdr:cNvPr id="380" name="フローチャート: 判断 379"/>
        <xdr:cNvSpPr/>
      </xdr:nvSpPr>
      <xdr:spPr>
        <a:xfrm>
          <a:off x="169672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97790</xdr:rowOff>
    </xdr:from>
    <xdr:to>
      <xdr:col>77</xdr:col>
      <xdr:colOff>44450</xdr:colOff>
      <xdr:row>41</xdr:row>
      <xdr:rowOff>100330</xdr:rowOff>
    </xdr:to>
    <xdr:cxnSp macro="">
      <xdr:nvCxnSpPr>
        <xdr:cNvPr id="381" name="直線コネクタ 380"/>
        <xdr:cNvCxnSpPr/>
      </xdr:nvCxnSpPr>
      <xdr:spPr>
        <a:xfrm flipV="1">
          <a:off x="15290800" y="695579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68580</xdr:rowOff>
    </xdr:from>
    <xdr:to>
      <xdr:col>77</xdr:col>
      <xdr:colOff>95250</xdr:colOff>
      <xdr:row>41</xdr:row>
      <xdr:rowOff>170180</xdr:rowOff>
    </xdr:to>
    <xdr:sp macro="" textlink="">
      <xdr:nvSpPr>
        <xdr:cNvPr id="382" name="フローチャート: 判断 381"/>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154940</xdr:rowOff>
    </xdr:from>
    <xdr:ext cx="736600" cy="251460"/>
    <xdr:sp macro="" textlink="">
      <xdr:nvSpPr>
        <xdr:cNvPr id="383" name="テキスト ボックス 382"/>
        <xdr:cNvSpPr txBox="1"/>
      </xdr:nvSpPr>
      <xdr:spPr>
        <a:xfrm>
          <a:off x="15798800" y="71843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100330</xdr:rowOff>
    </xdr:from>
    <xdr:to>
      <xdr:col>72</xdr:col>
      <xdr:colOff>203200</xdr:colOff>
      <xdr:row>42</xdr:row>
      <xdr:rowOff>15875</xdr:rowOff>
    </xdr:to>
    <xdr:cxnSp macro="">
      <xdr:nvCxnSpPr>
        <xdr:cNvPr id="384" name="直線コネクタ 383"/>
        <xdr:cNvCxnSpPr/>
      </xdr:nvCxnSpPr>
      <xdr:spPr>
        <a:xfrm flipV="1">
          <a:off x="14401800" y="712978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2000" cy="259080"/>
    <xdr:sp macro="" textlink="">
      <xdr:nvSpPr>
        <xdr:cNvPr id="386" name="テキスト ボックス 385"/>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15875</xdr:rowOff>
    </xdr:from>
    <xdr:to>
      <xdr:col>68</xdr:col>
      <xdr:colOff>152400</xdr:colOff>
      <xdr:row>42</xdr:row>
      <xdr:rowOff>73660</xdr:rowOff>
    </xdr:to>
    <xdr:cxnSp macro="">
      <xdr:nvCxnSpPr>
        <xdr:cNvPr id="387" name="直線コネクタ 386"/>
        <xdr:cNvCxnSpPr/>
      </xdr:nvCxnSpPr>
      <xdr:spPr>
        <a:xfrm flipV="1">
          <a:off x="13512800" y="72167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116840</xdr:rowOff>
    </xdr:from>
    <xdr:to>
      <xdr:col>68</xdr:col>
      <xdr:colOff>203200</xdr:colOff>
      <xdr:row>42</xdr:row>
      <xdr:rowOff>46990</xdr:rowOff>
    </xdr:to>
    <xdr:sp macro="" textlink="">
      <xdr:nvSpPr>
        <xdr:cNvPr id="388" name="フローチャート: 判断 387"/>
        <xdr:cNvSpPr/>
      </xdr:nvSpPr>
      <xdr:spPr>
        <a:xfrm>
          <a:off x="143510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57150</xdr:rowOff>
    </xdr:from>
    <xdr:ext cx="762000" cy="259080"/>
    <xdr:sp macro="" textlink="">
      <xdr:nvSpPr>
        <xdr:cNvPr id="389" name="テキスト ボックス 388"/>
        <xdr:cNvSpPr txBox="1"/>
      </xdr:nvSpPr>
      <xdr:spPr>
        <a:xfrm>
          <a:off x="14020800" y="691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86360</xdr:rowOff>
    </xdr:from>
    <xdr:ext cx="762000" cy="251460"/>
    <xdr:sp macro="" textlink="">
      <xdr:nvSpPr>
        <xdr:cNvPr id="391" name="テキスト ボックス 390"/>
        <xdr:cNvSpPr txBox="1"/>
      </xdr:nvSpPr>
      <xdr:spPr>
        <a:xfrm>
          <a:off x="13131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64135</xdr:rowOff>
    </xdr:from>
    <xdr:to>
      <xdr:col>81</xdr:col>
      <xdr:colOff>95250</xdr:colOff>
      <xdr:row>39</xdr:row>
      <xdr:rowOff>166370</xdr:rowOff>
    </xdr:to>
    <xdr:sp macro="" textlink="">
      <xdr:nvSpPr>
        <xdr:cNvPr id="397" name="楕円 396"/>
        <xdr:cNvSpPr/>
      </xdr:nvSpPr>
      <xdr:spPr>
        <a:xfrm>
          <a:off x="169672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80645</xdr:rowOff>
    </xdr:from>
    <xdr:ext cx="762000" cy="259080"/>
    <xdr:sp macro="" textlink="">
      <xdr:nvSpPr>
        <xdr:cNvPr id="398" name="公債費負担の状況該当値テキスト"/>
        <xdr:cNvSpPr txBox="1"/>
      </xdr:nvSpPr>
      <xdr:spPr>
        <a:xfrm>
          <a:off x="17106900" y="659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46990</xdr:rowOff>
    </xdr:from>
    <xdr:to>
      <xdr:col>77</xdr:col>
      <xdr:colOff>95250</xdr:colOff>
      <xdr:row>40</xdr:row>
      <xdr:rowOff>148590</xdr:rowOff>
    </xdr:to>
    <xdr:sp macro="" textlink="">
      <xdr:nvSpPr>
        <xdr:cNvPr id="399" name="楕円 398"/>
        <xdr:cNvSpPr/>
      </xdr:nvSpPr>
      <xdr:spPr>
        <a:xfrm>
          <a:off x="161290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158750</xdr:rowOff>
    </xdr:from>
    <xdr:ext cx="736600" cy="259080"/>
    <xdr:sp macro="" textlink="">
      <xdr:nvSpPr>
        <xdr:cNvPr id="400" name="テキスト ボックス 399"/>
        <xdr:cNvSpPr txBox="1"/>
      </xdr:nvSpPr>
      <xdr:spPr>
        <a:xfrm>
          <a:off x="15798800" y="6673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1" name="楕円 400"/>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161290</xdr:rowOff>
    </xdr:from>
    <xdr:ext cx="762000" cy="259080"/>
    <xdr:sp macro="" textlink="">
      <xdr:nvSpPr>
        <xdr:cNvPr id="402" name="テキスト ボックス 401"/>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136525</xdr:rowOff>
    </xdr:from>
    <xdr:to>
      <xdr:col>68</xdr:col>
      <xdr:colOff>203200</xdr:colOff>
      <xdr:row>42</xdr:row>
      <xdr:rowOff>66675</xdr:rowOff>
    </xdr:to>
    <xdr:sp macro="" textlink="">
      <xdr:nvSpPr>
        <xdr:cNvPr id="403" name="楕円 402"/>
        <xdr:cNvSpPr/>
      </xdr:nvSpPr>
      <xdr:spPr>
        <a:xfrm>
          <a:off x="14351000" y="7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52070</xdr:rowOff>
    </xdr:from>
    <xdr:ext cx="762000" cy="251460"/>
    <xdr:sp macro="" textlink="">
      <xdr:nvSpPr>
        <xdr:cNvPr id="404" name="テキスト ボックス 403"/>
        <xdr:cNvSpPr txBox="1"/>
      </xdr:nvSpPr>
      <xdr:spPr>
        <a:xfrm>
          <a:off x="14020800" y="7252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5" name="楕円 404"/>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109220</xdr:rowOff>
    </xdr:from>
    <xdr:ext cx="762000" cy="251460"/>
    <xdr:sp macro="" textlink="">
      <xdr:nvSpPr>
        <xdr:cNvPr id="406" name="テキスト ボックス 405"/>
        <xdr:cNvSpPr txBox="1"/>
      </xdr:nvSpPr>
      <xdr:spPr>
        <a:xfrm>
          <a:off x="13131800" y="7310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5760" cy="358775"/>
    <xdr:sp macro="" textlink="">
      <xdr:nvSpPr>
        <xdr:cNvPr id="409" name="テキスト ボックス 408"/>
        <xdr:cNvSpPr txBox="1"/>
      </xdr:nvSpPr>
      <xdr:spPr>
        <a:xfrm>
          <a:off x="15324455" y="154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標準財政規模が増加し、差し引く普通交付税算入公債費等の額が減少したため、分母は増加した。</a:t>
          </a:r>
        </a:p>
        <a:p>
          <a:r>
            <a:rPr kumimoji="1" lang="ja-JP" altLang="en-US" sz="1300">
              <a:solidFill>
                <a:schemeClr val="tx1"/>
              </a:solidFill>
              <a:latin typeface="ＭＳ Ｐゴシック"/>
              <a:ea typeface="ＭＳ Ｐゴシック"/>
            </a:rPr>
            <a:t>　また、主に公営企業債の償還が進んでいることにより繰入見込額が減となったことにより将来負担額（分子）は減少した。</a:t>
          </a:r>
        </a:p>
        <a:p>
          <a:r>
            <a:rPr kumimoji="1" lang="ja-JP" altLang="en-US" sz="1300">
              <a:solidFill>
                <a:schemeClr val="tx1"/>
              </a:solidFill>
              <a:latin typeface="ＭＳ Ｐゴシック"/>
              <a:ea typeface="ＭＳ Ｐゴシック"/>
            </a:rPr>
            <a:t>　この結果、将来負担比率は改善した。類似団体平均を上回っているが、将来負担に備えるための充当可能財源は減少傾向であり、今後も事業の「選択と集中」を徹底し、財政の健全化を維持する。</a:t>
          </a:r>
        </a:p>
      </xdr:txBody>
    </xdr:sp>
    <xdr:clientData/>
  </xdr:twoCellAnchor>
  <xdr:oneCellAnchor>
    <xdr:from>
      <xdr:col>61</xdr:col>
      <xdr:colOff>6350</xdr:colOff>
      <xdr:row>10</xdr:row>
      <xdr:rowOff>63500</xdr:rowOff>
    </xdr:from>
    <xdr:ext cx="298450" cy="217170"/>
    <xdr:sp macro="" textlink="">
      <xdr:nvSpPr>
        <xdr:cNvPr id="420" name="テキスト ボックス 419"/>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0190"/>
    <xdr:sp macro="" textlink="">
      <xdr:nvSpPr>
        <xdr:cNvPr id="424" name="テキスト ボックス 423"/>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6" name="テキスト ボックス 42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8" name="テキスト ボックス 42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0" name="テキスト ボックス 42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141605</xdr:rowOff>
    </xdr:to>
    <xdr:cxnSp macro="">
      <xdr:nvCxnSpPr>
        <xdr:cNvPr id="433" name="直線コネクタ 432"/>
        <xdr:cNvCxnSpPr/>
      </xdr:nvCxnSpPr>
      <xdr:spPr>
        <a:xfrm flipV="1">
          <a:off x="17018000" y="245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113665</xdr:rowOff>
    </xdr:from>
    <xdr:ext cx="762000" cy="258445"/>
    <xdr:sp macro="" textlink="">
      <xdr:nvSpPr>
        <xdr:cNvPr id="434" name="将来負担の状況最小値テキスト"/>
        <xdr:cNvSpPr txBox="1"/>
      </xdr:nvSpPr>
      <xdr:spPr>
        <a:xfrm>
          <a:off x="17106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141605</xdr:rowOff>
    </xdr:from>
    <xdr:to>
      <xdr:col>81</xdr:col>
      <xdr:colOff>133350</xdr:colOff>
      <xdr:row>20</xdr:row>
      <xdr:rowOff>141605</xdr:rowOff>
    </xdr:to>
    <xdr:cxnSp macro="">
      <xdr:nvCxnSpPr>
        <xdr:cNvPr id="435" name="直線コネクタ 434"/>
        <xdr:cNvCxnSpPr/>
      </xdr:nvCxnSpPr>
      <xdr:spPr>
        <a:xfrm>
          <a:off x="16929100" y="357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53340</xdr:rowOff>
    </xdr:from>
    <xdr:to>
      <xdr:col>81</xdr:col>
      <xdr:colOff>44450</xdr:colOff>
      <xdr:row>14</xdr:row>
      <xdr:rowOff>54610</xdr:rowOff>
    </xdr:to>
    <xdr:cxnSp macro="">
      <xdr:nvCxnSpPr>
        <xdr:cNvPr id="438" name="直線コネクタ 437"/>
        <xdr:cNvCxnSpPr/>
      </xdr:nvCxnSpPr>
      <xdr:spPr>
        <a:xfrm flipV="1">
          <a:off x="16179800" y="24536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152400</xdr:rowOff>
    </xdr:from>
    <xdr:ext cx="762000" cy="259080"/>
    <xdr:sp macro="" textlink="">
      <xdr:nvSpPr>
        <xdr:cNvPr id="439" name="将来負担の状況平均値テキスト"/>
        <xdr:cNvSpPr txBox="1"/>
      </xdr:nvSpPr>
      <xdr:spPr>
        <a:xfrm>
          <a:off x="17106900" y="2552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8255</xdr:rowOff>
    </xdr:from>
    <xdr:to>
      <xdr:col>81</xdr:col>
      <xdr:colOff>95250</xdr:colOff>
      <xdr:row>15</xdr:row>
      <xdr:rowOff>109855</xdr:rowOff>
    </xdr:to>
    <xdr:sp macro="" textlink="">
      <xdr:nvSpPr>
        <xdr:cNvPr id="440" name="フローチャート: 判断 439"/>
        <xdr:cNvSpPr/>
      </xdr:nvSpPr>
      <xdr:spPr>
        <a:xfrm>
          <a:off x="169672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54610</xdr:rowOff>
    </xdr:from>
    <xdr:to>
      <xdr:col>77</xdr:col>
      <xdr:colOff>44450</xdr:colOff>
      <xdr:row>14</xdr:row>
      <xdr:rowOff>80010</xdr:rowOff>
    </xdr:to>
    <xdr:cxnSp macro="">
      <xdr:nvCxnSpPr>
        <xdr:cNvPr id="441" name="直線コネクタ 440"/>
        <xdr:cNvCxnSpPr/>
      </xdr:nvCxnSpPr>
      <xdr:spPr>
        <a:xfrm flipV="1">
          <a:off x="15290800" y="24549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68580</xdr:rowOff>
    </xdr:from>
    <xdr:to>
      <xdr:col>77</xdr:col>
      <xdr:colOff>95250</xdr:colOff>
      <xdr:row>15</xdr:row>
      <xdr:rowOff>170180</xdr:rowOff>
    </xdr:to>
    <xdr:sp macro="" textlink="">
      <xdr:nvSpPr>
        <xdr:cNvPr id="442" name="フローチャート: 判断 441"/>
        <xdr:cNvSpPr/>
      </xdr:nvSpPr>
      <xdr:spPr>
        <a:xfrm>
          <a:off x="16129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154940</xdr:rowOff>
    </xdr:from>
    <xdr:ext cx="736600" cy="251460"/>
    <xdr:sp macro="" textlink="">
      <xdr:nvSpPr>
        <xdr:cNvPr id="443" name="テキスト ボックス 442"/>
        <xdr:cNvSpPr txBox="1"/>
      </xdr:nvSpPr>
      <xdr:spPr>
        <a:xfrm>
          <a:off x="15798800" y="27266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80010</xdr:rowOff>
    </xdr:from>
    <xdr:to>
      <xdr:col>72</xdr:col>
      <xdr:colOff>203200</xdr:colOff>
      <xdr:row>14</xdr:row>
      <xdr:rowOff>135255</xdr:rowOff>
    </xdr:to>
    <xdr:cxnSp macro="">
      <xdr:nvCxnSpPr>
        <xdr:cNvPr id="444" name="直線コネクタ 443"/>
        <xdr:cNvCxnSpPr/>
      </xdr:nvCxnSpPr>
      <xdr:spPr>
        <a:xfrm flipV="1">
          <a:off x="14401800" y="24803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83185</xdr:rowOff>
    </xdr:from>
    <xdr:to>
      <xdr:col>73</xdr:col>
      <xdr:colOff>44450</xdr:colOff>
      <xdr:row>16</xdr:row>
      <xdr:rowOff>13335</xdr:rowOff>
    </xdr:to>
    <xdr:sp macro="" textlink="">
      <xdr:nvSpPr>
        <xdr:cNvPr id="445" name="フローチャート: 判断 444"/>
        <xdr:cNvSpPr/>
      </xdr:nvSpPr>
      <xdr:spPr>
        <a:xfrm>
          <a:off x="15240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169545</xdr:rowOff>
    </xdr:from>
    <xdr:ext cx="762000" cy="248285"/>
    <xdr:sp macro="" textlink="">
      <xdr:nvSpPr>
        <xdr:cNvPr id="446" name="テキスト ボックス 445"/>
        <xdr:cNvSpPr txBox="1"/>
      </xdr:nvSpPr>
      <xdr:spPr>
        <a:xfrm>
          <a:off x="14909800" y="27412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130175</xdr:rowOff>
    </xdr:from>
    <xdr:to>
      <xdr:col>68</xdr:col>
      <xdr:colOff>152400</xdr:colOff>
      <xdr:row>14</xdr:row>
      <xdr:rowOff>135255</xdr:rowOff>
    </xdr:to>
    <xdr:cxnSp macro="">
      <xdr:nvCxnSpPr>
        <xdr:cNvPr id="447" name="直線コネクタ 446"/>
        <xdr:cNvCxnSpPr/>
      </xdr:nvCxnSpPr>
      <xdr:spPr>
        <a:xfrm>
          <a:off x="13512800" y="25304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95885</xdr:rowOff>
    </xdr:from>
    <xdr:to>
      <xdr:col>68</xdr:col>
      <xdr:colOff>203200</xdr:colOff>
      <xdr:row>16</xdr:row>
      <xdr:rowOff>26035</xdr:rowOff>
    </xdr:to>
    <xdr:sp macro="" textlink="">
      <xdr:nvSpPr>
        <xdr:cNvPr id="448" name="フローチャート: 判断 447"/>
        <xdr:cNvSpPr/>
      </xdr:nvSpPr>
      <xdr:spPr>
        <a:xfrm>
          <a:off x="14351000" y="26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10795</xdr:rowOff>
    </xdr:from>
    <xdr:ext cx="762000" cy="258445"/>
    <xdr:sp macro="" textlink="">
      <xdr:nvSpPr>
        <xdr:cNvPr id="449" name="テキスト ボックス 448"/>
        <xdr:cNvSpPr txBox="1"/>
      </xdr:nvSpPr>
      <xdr:spPr>
        <a:xfrm>
          <a:off x="14020800" y="275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80645</xdr:rowOff>
    </xdr:from>
    <xdr:to>
      <xdr:col>64</xdr:col>
      <xdr:colOff>152400</xdr:colOff>
      <xdr:row>16</xdr:row>
      <xdr:rowOff>10795</xdr:rowOff>
    </xdr:to>
    <xdr:sp macro="" textlink="">
      <xdr:nvSpPr>
        <xdr:cNvPr id="450" name="フローチャート: 判断 449"/>
        <xdr:cNvSpPr/>
      </xdr:nvSpPr>
      <xdr:spPr>
        <a:xfrm>
          <a:off x="13462000" y="265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167640</xdr:rowOff>
    </xdr:from>
    <xdr:ext cx="762000" cy="250190"/>
    <xdr:sp macro="" textlink="">
      <xdr:nvSpPr>
        <xdr:cNvPr id="451" name="テキスト ボックス 450"/>
        <xdr:cNvSpPr txBox="1"/>
      </xdr:nvSpPr>
      <xdr:spPr>
        <a:xfrm>
          <a:off x="13131800" y="27393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2540</xdr:rowOff>
    </xdr:from>
    <xdr:to>
      <xdr:col>81</xdr:col>
      <xdr:colOff>95250</xdr:colOff>
      <xdr:row>14</xdr:row>
      <xdr:rowOff>104140</xdr:rowOff>
    </xdr:to>
    <xdr:sp macro="" textlink="">
      <xdr:nvSpPr>
        <xdr:cNvPr id="457" name="楕円 456"/>
        <xdr:cNvSpPr/>
      </xdr:nvSpPr>
      <xdr:spPr>
        <a:xfrm>
          <a:off x="16967200" y="24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95250</xdr:rowOff>
    </xdr:from>
    <xdr:ext cx="762000" cy="259080"/>
    <xdr:sp macro="" textlink="">
      <xdr:nvSpPr>
        <xdr:cNvPr id="458" name="将来負担の状況該当値テキスト"/>
        <xdr:cNvSpPr txBox="1"/>
      </xdr:nvSpPr>
      <xdr:spPr>
        <a:xfrm>
          <a:off x="171069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3810</xdr:rowOff>
    </xdr:from>
    <xdr:to>
      <xdr:col>77</xdr:col>
      <xdr:colOff>95250</xdr:colOff>
      <xdr:row>14</xdr:row>
      <xdr:rowOff>105410</xdr:rowOff>
    </xdr:to>
    <xdr:sp macro="" textlink="">
      <xdr:nvSpPr>
        <xdr:cNvPr id="459" name="楕円 458"/>
        <xdr:cNvSpPr/>
      </xdr:nvSpPr>
      <xdr:spPr>
        <a:xfrm>
          <a:off x="161290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115570</xdr:rowOff>
    </xdr:from>
    <xdr:ext cx="736600" cy="259080"/>
    <xdr:sp macro="" textlink="">
      <xdr:nvSpPr>
        <xdr:cNvPr id="460" name="テキスト ボックス 459"/>
        <xdr:cNvSpPr txBox="1"/>
      </xdr:nvSpPr>
      <xdr:spPr>
        <a:xfrm>
          <a:off x="15798800" y="2172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29210</xdr:rowOff>
    </xdr:from>
    <xdr:to>
      <xdr:col>73</xdr:col>
      <xdr:colOff>44450</xdr:colOff>
      <xdr:row>14</xdr:row>
      <xdr:rowOff>130810</xdr:rowOff>
    </xdr:to>
    <xdr:sp macro="" textlink="">
      <xdr:nvSpPr>
        <xdr:cNvPr id="461" name="楕円 460"/>
        <xdr:cNvSpPr/>
      </xdr:nvSpPr>
      <xdr:spPr>
        <a:xfrm>
          <a:off x="15240000" y="24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140970</xdr:rowOff>
    </xdr:from>
    <xdr:ext cx="762000" cy="259080"/>
    <xdr:sp macro="" textlink="">
      <xdr:nvSpPr>
        <xdr:cNvPr id="462" name="テキスト ボックス 461"/>
        <xdr:cNvSpPr txBox="1"/>
      </xdr:nvSpPr>
      <xdr:spPr>
        <a:xfrm>
          <a:off x="14909800" y="219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63" name="楕円 462"/>
        <xdr:cNvSpPr/>
      </xdr:nvSpPr>
      <xdr:spPr>
        <a:xfrm>
          <a:off x="14351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24765</xdr:rowOff>
    </xdr:from>
    <xdr:ext cx="762000" cy="259080"/>
    <xdr:sp macro="" textlink="">
      <xdr:nvSpPr>
        <xdr:cNvPr id="464" name="テキスト ボックス 463"/>
        <xdr:cNvSpPr txBox="1"/>
      </xdr:nvSpPr>
      <xdr:spPr>
        <a:xfrm>
          <a:off x="14020800" y="225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79375</xdr:rowOff>
    </xdr:from>
    <xdr:to>
      <xdr:col>64</xdr:col>
      <xdr:colOff>152400</xdr:colOff>
      <xdr:row>15</xdr:row>
      <xdr:rowOff>9525</xdr:rowOff>
    </xdr:to>
    <xdr:sp macro="" textlink="">
      <xdr:nvSpPr>
        <xdr:cNvPr id="465" name="楕円 464"/>
        <xdr:cNvSpPr/>
      </xdr:nvSpPr>
      <xdr:spPr>
        <a:xfrm>
          <a:off x="13462000" y="24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19685</xdr:rowOff>
    </xdr:from>
    <xdr:ext cx="762000" cy="249555"/>
    <xdr:sp macro="" textlink="">
      <xdr:nvSpPr>
        <xdr:cNvPr id="466" name="テキスト ボックス 465"/>
        <xdr:cNvSpPr txBox="1"/>
      </xdr:nvSpPr>
      <xdr:spPr>
        <a:xfrm>
          <a:off x="13131800" y="22485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49,905
48,637
84.14
29,621,891
28,809,066
539,668
14,216,019
32,267,988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0.5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1110" cy="251460"/>
    <xdr:sp macro="" textlink="">
      <xdr:nvSpPr>
        <xdr:cNvPr id="30" name="テキスト ボックス 29"/>
        <xdr:cNvSpPr txBox="1"/>
      </xdr:nvSpPr>
      <xdr:spPr>
        <a:xfrm>
          <a:off x="698500" y="3492500"/>
          <a:ext cx="8881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1230" cy="248920"/>
    <xdr:sp macro="" textlink="">
      <xdr:nvSpPr>
        <xdr:cNvPr id="31" name="テキスト ボックス 30"/>
        <xdr:cNvSpPr txBox="1"/>
      </xdr:nvSpPr>
      <xdr:spPr>
        <a:xfrm>
          <a:off x="698500" y="3746500"/>
          <a:ext cx="60312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6265" cy="259080"/>
    <xdr:sp macro="" textlink="">
      <xdr:nvSpPr>
        <xdr:cNvPr id="32" name="テキスト ボックス 31"/>
        <xdr:cNvSpPr txBox="1"/>
      </xdr:nvSpPr>
      <xdr:spPr>
        <a:xfrm>
          <a:off x="698500" y="4000500"/>
          <a:ext cx="821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9545" cy="259080"/>
    <xdr:sp macro="" textlink="">
      <xdr:nvSpPr>
        <xdr:cNvPr id="33" name="テキスト ボックス 32"/>
        <xdr:cNvSpPr txBox="1"/>
      </xdr:nvSpPr>
      <xdr:spPr>
        <a:xfrm>
          <a:off x="698500" y="4254500"/>
          <a:ext cx="169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a:t>
          </a:r>
          <a:r>
            <a:rPr kumimoji="1" lang="ja-JP" altLang="en-US" sz="1200">
              <a:solidFill>
                <a:schemeClr val="tx1"/>
              </a:solidFill>
              <a:latin typeface="ＭＳ Ｐゴシック"/>
              <a:ea typeface="ＭＳ Ｐゴシック"/>
              <a:cs typeface="+mn-cs"/>
            </a:rPr>
            <a:t>人件費は、</a:t>
          </a:r>
          <a:r>
            <a:rPr kumimoji="1" lang="ja-JP" altLang="ja-JP" sz="1200" baseline="0">
              <a:solidFill>
                <a:schemeClr val="tx1"/>
              </a:solidFill>
              <a:latin typeface="ＭＳ Ｐゴシック"/>
              <a:ea typeface="ＭＳ Ｐゴシック"/>
              <a:cs typeface="+mn-cs"/>
            </a:rPr>
            <a:t>職員の採用増及び人事院勧告に伴う給与改定など</a:t>
          </a:r>
          <a:r>
            <a:rPr kumimoji="1" lang="ja-JP" altLang="ja-JP" sz="1200">
              <a:solidFill>
                <a:schemeClr val="tx1"/>
              </a:solidFill>
              <a:latin typeface="ＭＳ Ｐゴシック"/>
              <a:ea typeface="ＭＳ Ｐゴシック"/>
              <a:cs typeface="+mn-cs"/>
            </a:rPr>
            <a:t>により</a:t>
          </a:r>
          <a:r>
            <a:rPr kumimoji="1" lang="ja-JP" altLang="en-US" sz="1200">
              <a:solidFill>
                <a:schemeClr val="tx1"/>
              </a:solidFill>
              <a:latin typeface="ＭＳ Ｐゴシック"/>
              <a:ea typeface="ＭＳ Ｐゴシック"/>
              <a:cs typeface="+mn-cs"/>
            </a:rPr>
            <a:t>増加傾向にあり、令和2年度には会計年度任用職員制度の導入により、これまで物件費としていた臨時職員の賃金相当分を人件費（会計年度任用職員報酬）として計上したため、更に増加した</a:t>
          </a:r>
          <a:r>
            <a:rPr kumimoji="1" lang="ja-JP" altLang="ja-JP" sz="1200">
              <a:solidFill>
                <a:schemeClr val="tx1"/>
              </a:solidFill>
              <a:latin typeface="ＭＳ Ｐゴシック"/>
              <a:ea typeface="ＭＳ Ｐゴシック"/>
              <a:cs typeface="+mn-cs"/>
            </a:rPr>
            <a:t>。類似団体内順位が低い理由として、市内の保育園全てが公立であることから、同制度導入の影響が大きかったと考えられる。</a:t>
          </a:r>
          <a:endParaRPr kumimoji="1" lang="en-US" altLang="ja-JP" sz="1200">
            <a:solidFill>
              <a:schemeClr val="tx1"/>
            </a:solidFill>
            <a:latin typeface="ＭＳ Ｐゴシック"/>
            <a:ea typeface="ＭＳ Ｐゴシック"/>
            <a:cs typeface="+mn-cs"/>
          </a:endParaRPr>
        </a:p>
        <a:p>
          <a:r>
            <a:rPr kumimoji="1" lang="ja-JP" altLang="ja-JP" sz="1200">
              <a:solidFill>
                <a:schemeClr val="tx1"/>
              </a:solidFill>
              <a:latin typeface="ＭＳ Ｐゴシック"/>
              <a:ea typeface="ＭＳ Ｐゴシック"/>
              <a:cs typeface="+mn-cs"/>
            </a:rPr>
            <a:t>　引き続き適正な定員・人員配置で行政サービスが提供できるよう注視していく。</a:t>
          </a:r>
          <a:endParaRPr kumimoji="1" lang="ja-JP" altLang="en-US" sz="1200">
            <a:solidFill>
              <a:schemeClr val="tx1"/>
            </a:solidFill>
            <a:latin typeface="ＭＳ Ｐゴシック"/>
            <a:ea typeface="ＭＳ Ｐゴシック"/>
          </a:endParaRPr>
        </a:p>
      </xdr:txBody>
    </xdr:sp>
    <xdr:clientData/>
  </xdr:twoCellAnchor>
  <xdr:oneCellAnchor>
    <xdr:from>
      <xdr:col>3</xdr:col>
      <xdr:colOff>123825</xdr:colOff>
      <xdr:row>29</xdr:row>
      <xdr:rowOff>107950</xdr:rowOff>
    </xdr:from>
    <xdr:ext cx="283210" cy="225425"/>
    <xdr:sp macro="" textlink="">
      <xdr:nvSpPr>
        <xdr:cNvPr id="45" name="テキスト ボックス 44"/>
        <xdr:cNvSpPr txBox="1"/>
      </xdr:nvSpPr>
      <xdr:spPr>
        <a:xfrm>
          <a:off x="723900" y="5080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2760" cy="250190"/>
    <xdr:sp macro="" textlink="">
      <xdr:nvSpPr>
        <xdr:cNvPr id="47" name="テキスト ボックス 46"/>
        <xdr:cNvSpPr txBox="1"/>
      </xdr:nvSpPr>
      <xdr:spPr>
        <a:xfrm>
          <a:off x="254000" y="7414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492760" cy="250190"/>
    <xdr:sp macro="" textlink="">
      <xdr:nvSpPr>
        <xdr:cNvPr id="49" name="テキスト ボックス 48"/>
        <xdr:cNvSpPr txBox="1"/>
      </xdr:nvSpPr>
      <xdr:spPr>
        <a:xfrm>
          <a:off x="254000" y="712851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492760" cy="250190"/>
    <xdr:sp macro="" textlink="">
      <xdr:nvSpPr>
        <xdr:cNvPr id="51" name="テキスト ボックス 50"/>
        <xdr:cNvSpPr txBox="1"/>
      </xdr:nvSpPr>
      <xdr:spPr>
        <a:xfrm>
          <a:off x="254000" y="68427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492760" cy="250190"/>
    <xdr:sp macro="" textlink="">
      <xdr:nvSpPr>
        <xdr:cNvPr id="53" name="テキスト ボックス 52"/>
        <xdr:cNvSpPr txBox="1"/>
      </xdr:nvSpPr>
      <xdr:spPr>
        <a:xfrm>
          <a:off x="254000" y="655701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2760" cy="250190"/>
    <xdr:sp macro="" textlink="">
      <xdr:nvSpPr>
        <xdr:cNvPr id="55" name="テキスト ボックス 54"/>
        <xdr:cNvSpPr txBox="1"/>
      </xdr:nvSpPr>
      <xdr:spPr>
        <a:xfrm>
          <a:off x="254000" y="6271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492760" cy="250190"/>
    <xdr:sp macro="" textlink="">
      <xdr:nvSpPr>
        <xdr:cNvPr id="57" name="テキスト ボックス 56"/>
        <xdr:cNvSpPr txBox="1"/>
      </xdr:nvSpPr>
      <xdr:spPr>
        <a:xfrm>
          <a:off x="254000" y="598551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492760" cy="250190"/>
    <xdr:sp macro="" textlink="">
      <xdr:nvSpPr>
        <xdr:cNvPr id="59" name="テキスト ボックス 58"/>
        <xdr:cNvSpPr txBox="1"/>
      </xdr:nvSpPr>
      <xdr:spPr>
        <a:xfrm>
          <a:off x="254000" y="56997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492760" cy="250190"/>
    <xdr:sp macro="" textlink="">
      <xdr:nvSpPr>
        <xdr:cNvPr id="61" name="テキスト ボックス 60"/>
        <xdr:cNvSpPr txBox="1"/>
      </xdr:nvSpPr>
      <xdr:spPr>
        <a:xfrm>
          <a:off x="254000" y="541401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2760" cy="250190"/>
    <xdr:sp macro="" textlink="">
      <xdr:nvSpPr>
        <xdr:cNvPr id="63" name="テキスト ボックス 62"/>
        <xdr:cNvSpPr txBox="1"/>
      </xdr:nvSpPr>
      <xdr:spPr>
        <a:xfrm>
          <a:off x="254000" y="5128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0190"/>
    <xdr:sp macro="" textlink="">
      <xdr:nvSpPr>
        <xdr:cNvPr id="66" name="人件費最小値テキスト"/>
        <xdr:cNvSpPr txBox="1"/>
      </xdr:nvSpPr>
      <xdr:spPr>
        <a:xfrm>
          <a:off x="4914900" y="7071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62000" cy="259080"/>
    <xdr:sp macro="" textlink="">
      <xdr:nvSpPr>
        <xdr:cNvPr id="68" name="人件費最大値テキスト"/>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41</xdr:row>
      <xdr:rowOff>22225</xdr:rowOff>
    </xdr:to>
    <xdr:cxnSp macro="">
      <xdr:nvCxnSpPr>
        <xdr:cNvPr id="70" name="直線コネクタ 69"/>
        <xdr:cNvCxnSpPr/>
      </xdr:nvCxnSpPr>
      <xdr:spPr>
        <a:xfrm>
          <a:off x="3987800" y="6242050"/>
          <a:ext cx="838200" cy="809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83185</xdr:rowOff>
    </xdr:from>
    <xdr:ext cx="762000" cy="259080"/>
    <xdr:sp macro="" textlink="">
      <xdr:nvSpPr>
        <xdr:cNvPr id="71" name="人件費平均値テキスト"/>
        <xdr:cNvSpPr txBox="1"/>
      </xdr:nvSpPr>
      <xdr:spPr>
        <a:xfrm>
          <a:off x="4914900" y="6255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3175</xdr:rowOff>
    </xdr:from>
    <xdr:to>
      <xdr:col>19</xdr:col>
      <xdr:colOff>187325</xdr:colOff>
      <xdr:row>36</xdr:row>
      <xdr:rowOff>69850</xdr:rowOff>
    </xdr:to>
    <xdr:cxnSp macro="">
      <xdr:nvCxnSpPr>
        <xdr:cNvPr id="73" name="直線コネクタ 72"/>
        <xdr:cNvCxnSpPr/>
      </xdr:nvCxnSpPr>
      <xdr:spPr>
        <a:xfrm>
          <a:off x="3098800" y="617537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29210</xdr:rowOff>
    </xdr:from>
    <xdr:to>
      <xdr:col>20</xdr:col>
      <xdr:colOff>38100</xdr:colOff>
      <xdr:row>36</xdr:row>
      <xdr:rowOff>130175</xdr:rowOff>
    </xdr:to>
    <xdr:sp macro="" textlink="">
      <xdr:nvSpPr>
        <xdr:cNvPr id="74" name="フローチャート: 判断 73"/>
        <xdr:cNvSpPr/>
      </xdr:nvSpPr>
      <xdr:spPr>
        <a:xfrm>
          <a:off x="3937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114935</xdr:rowOff>
    </xdr:from>
    <xdr:ext cx="721360" cy="259080"/>
    <xdr:sp macro="" textlink="">
      <xdr:nvSpPr>
        <xdr:cNvPr id="75" name="テキスト ボックス 74"/>
        <xdr:cNvSpPr txBox="1"/>
      </xdr:nvSpPr>
      <xdr:spPr>
        <a:xfrm>
          <a:off x="3606800" y="6287135"/>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127000</xdr:rowOff>
    </xdr:from>
    <xdr:to>
      <xdr:col>15</xdr:col>
      <xdr:colOff>98425</xdr:colOff>
      <xdr:row>36</xdr:row>
      <xdr:rowOff>3175</xdr:rowOff>
    </xdr:to>
    <xdr:cxnSp macro="">
      <xdr:nvCxnSpPr>
        <xdr:cNvPr id="76" name="直線コネクタ 75"/>
        <xdr:cNvCxnSpPr/>
      </xdr:nvCxnSpPr>
      <xdr:spPr>
        <a:xfrm>
          <a:off x="2209800" y="61277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29210</xdr:rowOff>
    </xdr:from>
    <xdr:to>
      <xdr:col>15</xdr:col>
      <xdr:colOff>149225</xdr:colOff>
      <xdr:row>36</xdr:row>
      <xdr:rowOff>130175</xdr:rowOff>
    </xdr:to>
    <xdr:sp macro="" textlink="">
      <xdr:nvSpPr>
        <xdr:cNvPr id="77" name="フローチャート: 判断 76"/>
        <xdr:cNvSpPr/>
      </xdr:nvSpPr>
      <xdr:spPr>
        <a:xfrm>
          <a:off x="3048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114935</xdr:rowOff>
    </xdr:from>
    <xdr:ext cx="762000" cy="259080"/>
    <xdr:sp macro="" textlink="">
      <xdr:nvSpPr>
        <xdr:cNvPr id="78" name="テキスト ボックス 77"/>
        <xdr:cNvSpPr txBox="1"/>
      </xdr:nvSpPr>
      <xdr:spPr>
        <a:xfrm>
          <a:off x="2717800" y="628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127000</xdr:rowOff>
    </xdr:from>
    <xdr:to>
      <xdr:col>11</xdr:col>
      <xdr:colOff>9525</xdr:colOff>
      <xdr:row>35</xdr:row>
      <xdr:rowOff>127000</xdr:rowOff>
    </xdr:to>
    <xdr:cxnSp macro="">
      <xdr:nvCxnSpPr>
        <xdr:cNvPr id="79" name="直線コネクタ 78"/>
        <xdr:cNvCxnSpPr/>
      </xdr:nvCxnSpPr>
      <xdr:spPr>
        <a:xfrm>
          <a:off x="1320800" y="578485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29210</xdr:rowOff>
    </xdr:from>
    <xdr:to>
      <xdr:col>11</xdr:col>
      <xdr:colOff>60325</xdr:colOff>
      <xdr:row>36</xdr:row>
      <xdr:rowOff>130175</xdr:rowOff>
    </xdr:to>
    <xdr:sp macro="" textlink="">
      <xdr:nvSpPr>
        <xdr:cNvPr id="80" name="フローチャート: 判断 79"/>
        <xdr:cNvSpPr/>
      </xdr:nvSpPr>
      <xdr:spPr>
        <a:xfrm>
          <a:off x="2159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114935</xdr:rowOff>
    </xdr:from>
    <xdr:ext cx="746760" cy="259080"/>
    <xdr:sp macro="" textlink="">
      <xdr:nvSpPr>
        <xdr:cNvPr id="81" name="テキスト ボックス 80"/>
        <xdr:cNvSpPr txBox="1"/>
      </xdr:nvSpPr>
      <xdr:spPr>
        <a:xfrm>
          <a:off x="1828800" y="628713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76835</xdr:rowOff>
    </xdr:from>
    <xdr:ext cx="746760" cy="249555"/>
    <xdr:sp macro="" textlink="">
      <xdr:nvSpPr>
        <xdr:cNvPr id="83" name="テキスト ボックス 82"/>
        <xdr:cNvSpPr txBox="1"/>
      </xdr:nvSpPr>
      <xdr:spPr>
        <a:xfrm>
          <a:off x="939800" y="6249035"/>
          <a:ext cx="7467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6760" cy="259080"/>
    <xdr:sp macro="" textlink="">
      <xdr:nvSpPr>
        <xdr:cNvPr id="86" name="テキスト ボックス 85"/>
        <xdr:cNvSpPr txBox="1"/>
      </xdr:nvSpPr>
      <xdr:spPr>
        <a:xfrm>
          <a:off x="2882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143510</xdr:rowOff>
    </xdr:from>
    <xdr:to>
      <xdr:col>24</xdr:col>
      <xdr:colOff>76200</xdr:colOff>
      <xdr:row>41</xdr:row>
      <xdr:rowOff>73025</xdr:rowOff>
    </xdr:to>
    <xdr:sp macro="" textlink="">
      <xdr:nvSpPr>
        <xdr:cNvPr id="89" name="楕円 88"/>
        <xdr:cNvSpPr/>
      </xdr:nvSpPr>
      <xdr:spPr>
        <a:xfrm>
          <a:off x="47752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52070</xdr:rowOff>
    </xdr:from>
    <xdr:ext cx="762000" cy="251460"/>
    <xdr:sp macro="" textlink="">
      <xdr:nvSpPr>
        <xdr:cNvPr id="90" name="人件費該当値テキスト"/>
        <xdr:cNvSpPr txBox="1"/>
      </xdr:nvSpPr>
      <xdr:spPr>
        <a:xfrm>
          <a:off x="4914900" y="6910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91" name="楕円 90"/>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130810</xdr:rowOff>
    </xdr:from>
    <xdr:ext cx="721360" cy="259080"/>
    <xdr:sp macro="" textlink="">
      <xdr:nvSpPr>
        <xdr:cNvPr id="92" name="テキスト ボックス 91"/>
        <xdr:cNvSpPr txBox="1"/>
      </xdr:nvSpPr>
      <xdr:spPr>
        <a:xfrm>
          <a:off x="3606800" y="596011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123825</xdr:rowOff>
    </xdr:from>
    <xdr:to>
      <xdr:col>15</xdr:col>
      <xdr:colOff>149225</xdr:colOff>
      <xdr:row>36</xdr:row>
      <xdr:rowOff>53975</xdr:rowOff>
    </xdr:to>
    <xdr:sp macro="" textlink="">
      <xdr:nvSpPr>
        <xdr:cNvPr id="93" name="楕円 92"/>
        <xdr:cNvSpPr/>
      </xdr:nvSpPr>
      <xdr:spPr>
        <a:xfrm>
          <a:off x="3048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64135</xdr:rowOff>
    </xdr:from>
    <xdr:ext cx="762000" cy="250825"/>
    <xdr:sp macro="" textlink="">
      <xdr:nvSpPr>
        <xdr:cNvPr id="94" name="テキスト ボックス 93"/>
        <xdr:cNvSpPr txBox="1"/>
      </xdr:nvSpPr>
      <xdr:spPr>
        <a:xfrm>
          <a:off x="2717800" y="58934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76200</xdr:rowOff>
    </xdr:from>
    <xdr:to>
      <xdr:col>11</xdr:col>
      <xdr:colOff>60325</xdr:colOff>
      <xdr:row>36</xdr:row>
      <xdr:rowOff>6350</xdr:rowOff>
    </xdr:to>
    <xdr:sp macro="" textlink="">
      <xdr:nvSpPr>
        <xdr:cNvPr id="95" name="楕円 94"/>
        <xdr:cNvSpPr/>
      </xdr:nvSpPr>
      <xdr:spPr>
        <a:xfrm>
          <a:off x="2159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16510</xdr:rowOff>
    </xdr:from>
    <xdr:ext cx="746760" cy="259080"/>
    <xdr:sp macro="" textlink="">
      <xdr:nvSpPr>
        <xdr:cNvPr id="96" name="テキスト ボックス 95"/>
        <xdr:cNvSpPr txBox="1"/>
      </xdr:nvSpPr>
      <xdr:spPr>
        <a:xfrm>
          <a:off x="1828800" y="584581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76200</xdr:rowOff>
    </xdr:from>
    <xdr:to>
      <xdr:col>6</xdr:col>
      <xdr:colOff>171450</xdr:colOff>
      <xdr:row>34</xdr:row>
      <xdr:rowOff>6350</xdr:rowOff>
    </xdr:to>
    <xdr:sp macro="" textlink="">
      <xdr:nvSpPr>
        <xdr:cNvPr id="97" name="楕円 96"/>
        <xdr:cNvSpPr/>
      </xdr:nvSpPr>
      <xdr:spPr>
        <a:xfrm>
          <a:off x="1270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16510</xdr:rowOff>
    </xdr:from>
    <xdr:ext cx="746760" cy="259080"/>
    <xdr:sp macro="" textlink="">
      <xdr:nvSpPr>
        <xdr:cNvPr id="98" name="テキスト ボックス 97"/>
        <xdr:cNvSpPr txBox="1"/>
      </xdr:nvSpPr>
      <xdr:spPr>
        <a:xfrm>
          <a:off x="939800" y="550291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物件費</a:t>
          </a:r>
          <a:r>
            <a:rPr kumimoji="1" lang="ja-JP" altLang="en-US" sz="1300">
              <a:solidFill>
                <a:schemeClr val="tx1"/>
              </a:solidFill>
              <a:latin typeface="ＭＳ Ｐゴシック"/>
              <a:ea typeface="ＭＳ Ｐゴシック"/>
              <a:cs typeface="+mn-cs"/>
            </a:rPr>
            <a:t>は、平成</a:t>
          </a:r>
          <a:r>
            <a:rPr kumimoji="1" lang="en-US" altLang="ja-JP" sz="1300">
              <a:solidFill>
                <a:schemeClr val="tx1"/>
              </a:solidFill>
              <a:latin typeface="ＭＳ Ｐゴシック"/>
              <a:ea typeface="ＭＳ Ｐゴシック"/>
              <a:cs typeface="+mn-cs"/>
            </a:rPr>
            <a:t>29</a:t>
          </a:r>
          <a:r>
            <a:rPr kumimoji="1" lang="ja-JP" altLang="en-US" sz="1300">
              <a:solidFill>
                <a:schemeClr val="tx1"/>
              </a:solidFill>
              <a:latin typeface="ＭＳ Ｐゴシック"/>
              <a:ea typeface="ＭＳ Ｐゴシック"/>
              <a:cs typeface="+mn-cs"/>
            </a:rPr>
            <a:t>年度以降一部事務組合の解散により類似団体</a:t>
          </a:r>
          <a:r>
            <a:rPr lang="ja-JP" altLang="ja-JP" sz="1300" baseline="0">
              <a:solidFill>
                <a:schemeClr val="tx1"/>
              </a:solidFill>
              <a:latin typeface="ＭＳ Ｐゴシック"/>
              <a:ea typeface="ＭＳ Ｐゴシック"/>
              <a:cs typeface="+mn-cs"/>
            </a:rPr>
            <a:t>平均</a:t>
          </a:r>
          <a:r>
            <a:rPr kumimoji="1" lang="ja-JP" altLang="en-US" sz="1300">
              <a:solidFill>
                <a:schemeClr val="tx1"/>
              </a:solidFill>
              <a:latin typeface="ＭＳ Ｐゴシック"/>
              <a:ea typeface="ＭＳ Ｐゴシック"/>
              <a:cs typeface="+mn-cs"/>
            </a:rPr>
            <a:t>を大きく上回っていたが、令和2年度は</a:t>
          </a:r>
          <a:r>
            <a:rPr kumimoji="1" lang="ja-JP" altLang="ja-JP" sz="1300">
              <a:solidFill>
                <a:schemeClr val="tx1"/>
              </a:solidFill>
              <a:latin typeface="ＭＳ Ｐゴシック"/>
              <a:ea typeface="ＭＳ Ｐゴシック"/>
              <a:cs typeface="+mn-cs"/>
            </a:rPr>
            <a:t>会計年度任用職員制度の導入に伴い、賃金（物件費）が報酬（人件費）に切り替わったことで、大幅に改善された。</a:t>
          </a:r>
          <a:endParaRPr kumimoji="1" lang="ja-JP" altLang="en-US" sz="1300">
            <a:solidFill>
              <a:schemeClr val="tx1"/>
            </a:solidFill>
            <a:latin typeface="ＭＳ Ｐゴシック"/>
            <a:ea typeface="ＭＳ Ｐゴシック"/>
          </a:endParaRPr>
        </a:p>
        <a:p>
          <a:r>
            <a:rPr kumimoji="1" lang="ja-JP" altLang="ja-JP" sz="1300">
              <a:solidFill>
                <a:schemeClr val="tx1"/>
              </a:solidFill>
              <a:latin typeface="ＭＳ Ｐゴシック"/>
              <a:ea typeface="ＭＳ Ｐゴシック"/>
              <a:cs typeface="+mn-cs"/>
            </a:rPr>
            <a:t>　今後も、運営形態の見直し、施設の統廃合を検討するなど引き続き行財政改革に努める。</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9</xdr:row>
      <xdr:rowOff>107950</xdr:rowOff>
    </xdr:from>
    <xdr:ext cx="283210" cy="225425"/>
    <xdr:sp macro="" textlink="">
      <xdr:nvSpPr>
        <xdr:cNvPr id="110" name="テキスト ボックス 109"/>
        <xdr:cNvSpPr txBox="1"/>
      </xdr:nvSpPr>
      <xdr:spPr>
        <a:xfrm>
          <a:off x="12407900" y="1651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2760" cy="250190"/>
    <xdr:sp macro="" textlink="">
      <xdr:nvSpPr>
        <xdr:cNvPr id="112" name="テキスト ボックス 111"/>
        <xdr:cNvSpPr txBox="1"/>
      </xdr:nvSpPr>
      <xdr:spPr>
        <a:xfrm>
          <a:off x="11938000" y="3985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2760" cy="259080"/>
    <xdr:sp macro="" textlink="">
      <xdr:nvSpPr>
        <xdr:cNvPr id="114" name="テキスト ボックス 113"/>
        <xdr:cNvSpPr txBox="1"/>
      </xdr:nvSpPr>
      <xdr:spPr>
        <a:xfrm>
          <a:off x="11938000" y="3604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2760" cy="259080"/>
    <xdr:sp macro="" textlink="">
      <xdr:nvSpPr>
        <xdr:cNvPr id="116" name="テキスト ボックス 115"/>
        <xdr:cNvSpPr txBox="1"/>
      </xdr:nvSpPr>
      <xdr:spPr>
        <a:xfrm>
          <a:off x="11938000" y="3223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2760" cy="250190"/>
    <xdr:sp macro="" textlink="">
      <xdr:nvSpPr>
        <xdr:cNvPr id="118" name="テキスト ボックス 117"/>
        <xdr:cNvSpPr txBox="1"/>
      </xdr:nvSpPr>
      <xdr:spPr>
        <a:xfrm>
          <a:off x="11938000" y="2842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2760" cy="259080"/>
    <xdr:sp macro="" textlink="">
      <xdr:nvSpPr>
        <xdr:cNvPr id="120" name="テキスト ボックス 119"/>
        <xdr:cNvSpPr txBox="1"/>
      </xdr:nvSpPr>
      <xdr:spPr>
        <a:xfrm>
          <a:off x="11938000" y="2461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2760" cy="259080"/>
    <xdr:sp macro="" textlink="">
      <xdr:nvSpPr>
        <xdr:cNvPr id="122" name="テキスト ボックス 121"/>
        <xdr:cNvSpPr txBox="1"/>
      </xdr:nvSpPr>
      <xdr:spPr>
        <a:xfrm>
          <a:off x="11938000" y="2080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2760" cy="250190"/>
    <xdr:sp macro="" textlink="">
      <xdr:nvSpPr>
        <xdr:cNvPr id="124" name="テキスト ボックス 123"/>
        <xdr:cNvSpPr txBox="1"/>
      </xdr:nvSpPr>
      <xdr:spPr>
        <a:xfrm>
          <a:off x="11938000" y="1699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0190"/>
    <xdr:sp macro="" textlink="">
      <xdr:nvSpPr>
        <xdr:cNvPr id="127" name="物件費最小値テキスト"/>
        <xdr:cNvSpPr txBox="1"/>
      </xdr:nvSpPr>
      <xdr:spPr>
        <a:xfrm>
          <a:off x="16598900" y="3459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148590</xdr:rowOff>
    </xdr:from>
    <xdr:ext cx="762000" cy="259080"/>
    <xdr:sp macro="" textlink="">
      <xdr:nvSpPr>
        <xdr:cNvPr id="129" name="物件費最大値テキスト"/>
        <xdr:cNvSpPr txBox="1"/>
      </xdr:nvSpPr>
      <xdr:spPr>
        <a:xfrm>
          <a:off x="16598900" y="20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18</xdr:row>
      <xdr:rowOff>111760</xdr:rowOff>
    </xdr:to>
    <xdr:cxnSp macro="">
      <xdr:nvCxnSpPr>
        <xdr:cNvPr id="131" name="直線コネクタ 130"/>
        <xdr:cNvCxnSpPr/>
      </xdr:nvCxnSpPr>
      <xdr:spPr>
        <a:xfrm flipV="1">
          <a:off x="15671800" y="2839720"/>
          <a:ext cx="8382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32"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18</xdr:row>
      <xdr:rowOff>111760</xdr:rowOff>
    </xdr:to>
    <xdr:cxnSp macro="">
      <xdr:nvCxnSpPr>
        <xdr:cNvPr id="134" name="直線コネクタ 133"/>
        <xdr:cNvCxnSpPr/>
      </xdr:nvCxnSpPr>
      <xdr:spPr>
        <a:xfrm>
          <a:off x="14782800" y="3182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153670</xdr:rowOff>
    </xdr:from>
    <xdr:ext cx="736600" cy="259080"/>
    <xdr:sp macro="" textlink="">
      <xdr:nvSpPr>
        <xdr:cNvPr id="136" name="テキスト ボックス 135"/>
        <xdr:cNvSpPr txBox="1"/>
      </xdr:nvSpPr>
      <xdr:spPr>
        <a:xfrm>
          <a:off x="15290800" y="272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96520</xdr:rowOff>
    </xdr:from>
    <xdr:to>
      <xdr:col>73</xdr:col>
      <xdr:colOff>180975</xdr:colOff>
      <xdr:row>18</xdr:row>
      <xdr:rowOff>111760</xdr:rowOff>
    </xdr:to>
    <xdr:cxnSp macro="">
      <xdr:nvCxnSpPr>
        <xdr:cNvPr id="137" name="直線コネクタ 136"/>
        <xdr:cNvCxnSpPr/>
      </xdr:nvCxnSpPr>
      <xdr:spPr>
        <a:xfrm flipV="1">
          <a:off x="13893800" y="3182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123190</xdr:rowOff>
    </xdr:from>
    <xdr:ext cx="762000" cy="248920"/>
    <xdr:sp macro="" textlink="">
      <xdr:nvSpPr>
        <xdr:cNvPr id="139" name="テキスト ボックス 138"/>
        <xdr:cNvSpPr txBox="1"/>
      </xdr:nvSpPr>
      <xdr:spPr>
        <a:xfrm>
          <a:off x="14401800" y="2694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85090</xdr:rowOff>
    </xdr:from>
    <xdr:to>
      <xdr:col>69</xdr:col>
      <xdr:colOff>92075</xdr:colOff>
      <xdr:row>18</xdr:row>
      <xdr:rowOff>111760</xdr:rowOff>
    </xdr:to>
    <xdr:cxnSp macro="">
      <xdr:nvCxnSpPr>
        <xdr:cNvPr id="140" name="直線コネクタ 139"/>
        <xdr:cNvCxnSpPr/>
      </xdr:nvCxnSpPr>
      <xdr:spPr>
        <a:xfrm>
          <a:off x="13004800" y="299974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100330</xdr:rowOff>
    </xdr:from>
    <xdr:ext cx="746760" cy="248920"/>
    <xdr:sp macro="" textlink="">
      <xdr:nvSpPr>
        <xdr:cNvPr id="142" name="テキスト ボックス 141"/>
        <xdr:cNvSpPr txBox="1"/>
      </xdr:nvSpPr>
      <xdr:spPr>
        <a:xfrm>
          <a:off x="13512800" y="2672080"/>
          <a:ext cx="746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69850</xdr:rowOff>
    </xdr:from>
    <xdr:ext cx="762000" cy="259080"/>
    <xdr:sp macro="" textlink="">
      <xdr:nvSpPr>
        <xdr:cNvPr id="144" name="テキスト ボックス 143"/>
        <xdr:cNvSpPr txBox="1"/>
      </xdr:nvSpPr>
      <xdr:spPr>
        <a:xfrm>
          <a:off x="12623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6760" cy="259080"/>
    <xdr:sp macro="" textlink="">
      <xdr:nvSpPr>
        <xdr:cNvPr id="146" name="テキスト ボックス 145"/>
        <xdr:cNvSpPr txBox="1"/>
      </xdr:nvSpPr>
      <xdr:spPr>
        <a:xfrm>
          <a:off x="15455900" y="4124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6760" cy="259080"/>
    <xdr:sp macro="" textlink="">
      <xdr:nvSpPr>
        <xdr:cNvPr id="147" name="テキスト ボックス 146"/>
        <xdr:cNvSpPr txBox="1"/>
      </xdr:nvSpPr>
      <xdr:spPr>
        <a:xfrm>
          <a:off x="14566900" y="4124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6760" cy="259080"/>
    <xdr:sp macro="" textlink="">
      <xdr:nvSpPr>
        <xdr:cNvPr id="149" name="テキスト ボックス 148"/>
        <xdr:cNvSpPr txBox="1"/>
      </xdr:nvSpPr>
      <xdr:spPr>
        <a:xfrm>
          <a:off x="12788900" y="4124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50" name="楕円 149"/>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62230</xdr:rowOff>
    </xdr:from>
    <xdr:ext cx="762000" cy="259080"/>
    <xdr:sp macro="" textlink="">
      <xdr:nvSpPr>
        <xdr:cNvPr id="151" name="物件費該当値テキスト"/>
        <xdr:cNvSpPr txBox="1"/>
      </xdr:nvSpPr>
      <xdr:spPr>
        <a:xfrm>
          <a:off x="165989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52" name="楕円 151"/>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147320</xdr:rowOff>
    </xdr:from>
    <xdr:ext cx="736600" cy="259080"/>
    <xdr:sp macro="" textlink="">
      <xdr:nvSpPr>
        <xdr:cNvPr id="153" name="テキスト ボックス 152"/>
        <xdr:cNvSpPr txBox="1"/>
      </xdr:nvSpPr>
      <xdr:spPr>
        <a:xfrm>
          <a:off x="15290800" y="323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54" name="楕円 153"/>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132080</xdr:rowOff>
    </xdr:from>
    <xdr:ext cx="762000" cy="251460"/>
    <xdr:sp macro="" textlink="">
      <xdr:nvSpPr>
        <xdr:cNvPr id="155" name="テキスト ボックス 154"/>
        <xdr:cNvSpPr txBox="1"/>
      </xdr:nvSpPr>
      <xdr:spPr>
        <a:xfrm>
          <a:off x="14401800" y="3218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6" name="楕円 155"/>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147320</xdr:rowOff>
    </xdr:from>
    <xdr:ext cx="746760" cy="259080"/>
    <xdr:sp macro="" textlink="">
      <xdr:nvSpPr>
        <xdr:cNvPr id="157" name="テキスト ボックス 156"/>
        <xdr:cNvSpPr txBox="1"/>
      </xdr:nvSpPr>
      <xdr:spPr>
        <a:xfrm>
          <a:off x="13512800" y="323342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8" name="楕円 157"/>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120650</xdr:rowOff>
    </xdr:from>
    <xdr:ext cx="762000" cy="251460"/>
    <xdr:sp macro="" textlink="">
      <xdr:nvSpPr>
        <xdr:cNvPr id="159" name="テキスト ボックス 158"/>
        <xdr:cNvSpPr txBox="1"/>
      </xdr:nvSpPr>
      <xdr:spPr>
        <a:xfrm>
          <a:off x="12623800" y="3035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chemeClr val="tx1"/>
              </a:solidFill>
              <a:latin typeface="ＭＳ Ｐゴシック"/>
              <a:ea typeface="ＭＳ Ｐゴシック"/>
              <a:cs typeface="+mn-cs"/>
            </a:rPr>
            <a:t>　扶助費は、</a:t>
          </a:r>
          <a:r>
            <a:rPr lang="ja-JP" altLang="en-US" sz="1300" baseline="0">
              <a:solidFill>
                <a:schemeClr val="tx1"/>
              </a:solidFill>
              <a:latin typeface="ＭＳ Ｐゴシック"/>
              <a:ea typeface="ＭＳ Ｐゴシック"/>
              <a:cs typeface="+mn-cs"/>
            </a:rPr>
            <a:t>市内の保育園全てが公立で、運営にかかる物件費の一部が扶助費となることから</a:t>
          </a:r>
          <a:r>
            <a:rPr lang="ja-JP" altLang="ja-JP" sz="1300" baseline="0">
              <a:solidFill>
                <a:schemeClr val="tx1"/>
              </a:solidFill>
              <a:latin typeface="ＭＳ Ｐゴシック"/>
              <a:ea typeface="ＭＳ Ｐゴシック"/>
              <a:cs typeface="+mn-cs"/>
            </a:rPr>
            <a:t>類似団体平均を上回る水準となっていたが、</a:t>
          </a:r>
          <a:r>
            <a:rPr kumimoji="1" lang="ja-JP" altLang="ja-JP" sz="1300">
              <a:solidFill>
                <a:schemeClr val="tx1"/>
              </a:solidFill>
              <a:latin typeface="ＭＳ Ｐゴシック"/>
              <a:ea typeface="ＭＳ Ｐゴシック"/>
              <a:cs typeface="+mn-cs"/>
            </a:rPr>
            <a:t>令和2年度は、会計年度任用職員制度の導入により、保育園にかかる物件費が減少したことで改善した。</a:t>
          </a:r>
          <a:endParaRPr kumimoji="1" lang="ja-JP" altLang="en-US"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cs typeface="+mn-cs"/>
            </a:rPr>
            <a:t>　今後も</a:t>
          </a:r>
          <a:r>
            <a:rPr kumimoji="1" lang="ja-JP" altLang="ja-JP" sz="1300">
              <a:solidFill>
                <a:schemeClr val="tx1"/>
              </a:solidFill>
              <a:latin typeface="ＭＳ Ｐゴシック"/>
              <a:ea typeface="ＭＳ Ｐゴシック"/>
              <a:cs typeface="+mn-cs"/>
            </a:rPr>
            <a:t>制度の見直し等を図ることで、財政運営に過度な負担とならないよう努める。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123825</xdr:colOff>
      <xdr:row>49</xdr:row>
      <xdr:rowOff>107950</xdr:rowOff>
    </xdr:from>
    <xdr:ext cx="283210" cy="225425"/>
    <xdr:sp macro="" textlink="">
      <xdr:nvSpPr>
        <xdr:cNvPr id="171" name="テキスト ボックス 170"/>
        <xdr:cNvSpPr txBox="1"/>
      </xdr:nvSpPr>
      <xdr:spPr>
        <a:xfrm>
          <a:off x="723900" y="8509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2760" cy="250190"/>
    <xdr:sp macro="" textlink="">
      <xdr:nvSpPr>
        <xdr:cNvPr id="173" name="テキスト ボックス 172"/>
        <xdr:cNvSpPr txBox="1"/>
      </xdr:nvSpPr>
      <xdr:spPr>
        <a:xfrm>
          <a:off x="254000" y="10843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2760" cy="259080"/>
    <xdr:sp macro="" textlink="">
      <xdr:nvSpPr>
        <xdr:cNvPr id="175" name="テキスト ボックス 174"/>
        <xdr:cNvSpPr txBox="1"/>
      </xdr:nvSpPr>
      <xdr:spPr>
        <a:xfrm>
          <a:off x="254000" y="1051687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2760" cy="251460"/>
    <xdr:sp macro="" textlink="">
      <xdr:nvSpPr>
        <xdr:cNvPr id="177" name="テキスト ボックス 176"/>
        <xdr:cNvSpPr txBox="1"/>
      </xdr:nvSpPr>
      <xdr:spPr>
        <a:xfrm>
          <a:off x="254000" y="10190480"/>
          <a:ext cx="492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2760" cy="258445"/>
    <xdr:sp macro="" textlink="">
      <xdr:nvSpPr>
        <xdr:cNvPr id="179" name="テキスト ボックス 178"/>
        <xdr:cNvSpPr txBox="1"/>
      </xdr:nvSpPr>
      <xdr:spPr>
        <a:xfrm>
          <a:off x="254000" y="9863455"/>
          <a:ext cx="492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2760" cy="259080"/>
    <xdr:sp macro="" textlink="">
      <xdr:nvSpPr>
        <xdr:cNvPr id="181" name="テキスト ボックス 180"/>
        <xdr:cNvSpPr txBox="1"/>
      </xdr:nvSpPr>
      <xdr:spPr>
        <a:xfrm>
          <a:off x="254000" y="9537065"/>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2760" cy="248285"/>
    <xdr:sp macro="" textlink="">
      <xdr:nvSpPr>
        <xdr:cNvPr id="183" name="テキスト ボックス 182"/>
        <xdr:cNvSpPr txBox="1"/>
      </xdr:nvSpPr>
      <xdr:spPr>
        <a:xfrm>
          <a:off x="254000" y="9210675"/>
          <a:ext cx="492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2760" cy="259080"/>
    <xdr:sp macro="" textlink="">
      <xdr:nvSpPr>
        <xdr:cNvPr id="185" name="テキスト ボックス 184"/>
        <xdr:cNvSpPr txBox="1"/>
      </xdr:nvSpPr>
      <xdr:spPr>
        <a:xfrm>
          <a:off x="254000" y="888365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2760" cy="250190"/>
    <xdr:sp macro="" textlink="">
      <xdr:nvSpPr>
        <xdr:cNvPr id="187" name="テキスト ボックス 186"/>
        <xdr:cNvSpPr txBox="1"/>
      </xdr:nvSpPr>
      <xdr:spPr>
        <a:xfrm>
          <a:off x="254000" y="8557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167640</xdr:rowOff>
    </xdr:to>
    <xdr:cxnSp macro="">
      <xdr:nvCxnSpPr>
        <xdr:cNvPr id="189" name="直線コネクタ 188"/>
        <xdr:cNvCxnSpPr/>
      </xdr:nvCxnSpPr>
      <xdr:spPr>
        <a:xfrm flipV="1">
          <a:off x="482600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90"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91" name="直線コネクタ 190"/>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2"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3" name="直線コネクタ 192"/>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110490</xdr:rowOff>
    </xdr:from>
    <xdr:to>
      <xdr:col>24</xdr:col>
      <xdr:colOff>25400</xdr:colOff>
      <xdr:row>59</xdr:row>
      <xdr:rowOff>69850</xdr:rowOff>
    </xdr:to>
    <xdr:cxnSp macro="">
      <xdr:nvCxnSpPr>
        <xdr:cNvPr id="194" name="直線コネクタ 193"/>
        <xdr:cNvCxnSpPr/>
      </xdr:nvCxnSpPr>
      <xdr:spPr>
        <a:xfrm flipV="1">
          <a:off x="3987800" y="9711690"/>
          <a:ext cx="8382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76200</xdr:rowOff>
    </xdr:from>
    <xdr:ext cx="762000" cy="250190"/>
    <xdr:sp macro="" textlink="">
      <xdr:nvSpPr>
        <xdr:cNvPr id="195" name="扶助費平均値テキスト"/>
        <xdr:cNvSpPr txBox="1"/>
      </xdr:nvSpPr>
      <xdr:spPr>
        <a:xfrm>
          <a:off x="4914900" y="95059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6" name="フローチャート: 判断 195"/>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53340</xdr:rowOff>
    </xdr:from>
    <xdr:to>
      <xdr:col>19</xdr:col>
      <xdr:colOff>187325</xdr:colOff>
      <xdr:row>59</xdr:row>
      <xdr:rowOff>69850</xdr:rowOff>
    </xdr:to>
    <xdr:cxnSp macro="">
      <xdr:nvCxnSpPr>
        <xdr:cNvPr id="197" name="直線コネクタ 196"/>
        <xdr:cNvCxnSpPr/>
      </xdr:nvCxnSpPr>
      <xdr:spPr>
        <a:xfrm>
          <a:off x="3098800" y="101688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67945</xdr:rowOff>
    </xdr:from>
    <xdr:to>
      <xdr:col>20</xdr:col>
      <xdr:colOff>38100</xdr:colOff>
      <xdr:row>57</xdr:row>
      <xdr:rowOff>169545</xdr:rowOff>
    </xdr:to>
    <xdr:sp macro="" textlink="">
      <xdr:nvSpPr>
        <xdr:cNvPr id="198" name="フローチャート: 判断 197"/>
        <xdr:cNvSpPr/>
      </xdr:nvSpPr>
      <xdr:spPr>
        <a:xfrm>
          <a:off x="39370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8255</xdr:rowOff>
    </xdr:from>
    <xdr:ext cx="721360" cy="249555"/>
    <xdr:sp macro="" textlink="">
      <xdr:nvSpPr>
        <xdr:cNvPr id="199" name="テキスト ボックス 198"/>
        <xdr:cNvSpPr txBox="1"/>
      </xdr:nvSpPr>
      <xdr:spPr>
        <a:xfrm>
          <a:off x="3606800" y="9609455"/>
          <a:ext cx="721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53340</xdr:rowOff>
    </xdr:from>
    <xdr:to>
      <xdr:col>15</xdr:col>
      <xdr:colOff>98425</xdr:colOff>
      <xdr:row>59</xdr:row>
      <xdr:rowOff>69850</xdr:rowOff>
    </xdr:to>
    <xdr:cxnSp macro="">
      <xdr:nvCxnSpPr>
        <xdr:cNvPr id="200" name="直線コネクタ 199"/>
        <xdr:cNvCxnSpPr/>
      </xdr:nvCxnSpPr>
      <xdr:spPr>
        <a:xfrm flipV="1">
          <a:off x="2209800" y="101688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202" name="テキスト ボックス 201"/>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53340</xdr:rowOff>
    </xdr:from>
    <xdr:to>
      <xdr:col>11</xdr:col>
      <xdr:colOff>9525</xdr:colOff>
      <xdr:row>59</xdr:row>
      <xdr:rowOff>69850</xdr:rowOff>
    </xdr:to>
    <xdr:cxnSp macro="">
      <xdr:nvCxnSpPr>
        <xdr:cNvPr id="203" name="直線コネクタ 202"/>
        <xdr:cNvCxnSpPr/>
      </xdr:nvCxnSpPr>
      <xdr:spPr>
        <a:xfrm>
          <a:off x="1320800" y="101688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46760" cy="259080"/>
    <xdr:sp macro="" textlink="">
      <xdr:nvSpPr>
        <xdr:cNvPr id="205" name="テキスト ボックス 204"/>
        <xdr:cNvSpPr txBox="1"/>
      </xdr:nvSpPr>
      <xdr:spPr>
        <a:xfrm>
          <a:off x="1828800" y="95605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6" name="フローチャート: 判断 205"/>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65405</xdr:rowOff>
    </xdr:from>
    <xdr:ext cx="746760" cy="249555"/>
    <xdr:sp macro="" textlink="">
      <xdr:nvSpPr>
        <xdr:cNvPr id="207" name="テキスト ボックス 206"/>
        <xdr:cNvSpPr txBox="1"/>
      </xdr:nvSpPr>
      <xdr:spPr>
        <a:xfrm>
          <a:off x="939800" y="9495155"/>
          <a:ext cx="7467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8" name="テキスト ボックス 20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9" name="テキスト ボックス 20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6760" cy="259080"/>
    <xdr:sp macro="" textlink="">
      <xdr:nvSpPr>
        <xdr:cNvPr id="210" name="テキスト ボックス 209"/>
        <xdr:cNvSpPr txBox="1"/>
      </xdr:nvSpPr>
      <xdr:spPr>
        <a:xfrm>
          <a:off x="2882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1" name="テキスト ボックス 21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2" name="テキスト ボックス 21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213" name="楕円 212"/>
        <xdr:cNvSpPr/>
      </xdr:nvSpPr>
      <xdr:spPr>
        <a:xfrm>
          <a:off x="4775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31750</xdr:rowOff>
    </xdr:from>
    <xdr:ext cx="762000" cy="248920"/>
    <xdr:sp macro="" textlink="">
      <xdr:nvSpPr>
        <xdr:cNvPr id="214" name="扶助費該当値テキスト"/>
        <xdr:cNvSpPr txBox="1"/>
      </xdr:nvSpPr>
      <xdr:spPr>
        <a:xfrm>
          <a:off x="4914900" y="96329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5" name="楕円 214"/>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105410</xdr:rowOff>
    </xdr:from>
    <xdr:ext cx="721360" cy="259080"/>
    <xdr:sp macro="" textlink="">
      <xdr:nvSpPr>
        <xdr:cNvPr id="216" name="テキスト ボックス 215"/>
        <xdr:cNvSpPr txBox="1"/>
      </xdr:nvSpPr>
      <xdr:spPr>
        <a:xfrm>
          <a:off x="3606800" y="1022096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2540</xdr:rowOff>
    </xdr:from>
    <xdr:to>
      <xdr:col>15</xdr:col>
      <xdr:colOff>149225</xdr:colOff>
      <xdr:row>59</xdr:row>
      <xdr:rowOff>104140</xdr:rowOff>
    </xdr:to>
    <xdr:sp macro="" textlink="">
      <xdr:nvSpPr>
        <xdr:cNvPr id="217" name="楕円 216"/>
        <xdr:cNvSpPr/>
      </xdr:nvSpPr>
      <xdr:spPr>
        <a:xfrm>
          <a:off x="3048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88900</xdr:rowOff>
    </xdr:from>
    <xdr:ext cx="762000" cy="248920"/>
    <xdr:sp macro="" textlink="">
      <xdr:nvSpPr>
        <xdr:cNvPr id="218" name="テキスト ボックス 217"/>
        <xdr:cNvSpPr txBox="1"/>
      </xdr:nvSpPr>
      <xdr:spPr>
        <a:xfrm>
          <a:off x="2717800" y="102044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9" name="楕円 218"/>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105410</xdr:rowOff>
    </xdr:from>
    <xdr:ext cx="746760" cy="259080"/>
    <xdr:sp macro="" textlink="">
      <xdr:nvSpPr>
        <xdr:cNvPr id="220" name="テキスト ボックス 219"/>
        <xdr:cNvSpPr txBox="1"/>
      </xdr:nvSpPr>
      <xdr:spPr>
        <a:xfrm>
          <a:off x="1828800" y="10220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2540</xdr:rowOff>
    </xdr:from>
    <xdr:to>
      <xdr:col>6</xdr:col>
      <xdr:colOff>171450</xdr:colOff>
      <xdr:row>59</xdr:row>
      <xdr:rowOff>104140</xdr:rowOff>
    </xdr:to>
    <xdr:sp macro="" textlink="">
      <xdr:nvSpPr>
        <xdr:cNvPr id="221" name="楕円 220"/>
        <xdr:cNvSpPr/>
      </xdr:nvSpPr>
      <xdr:spPr>
        <a:xfrm>
          <a:off x="12700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88900</xdr:rowOff>
    </xdr:from>
    <xdr:ext cx="746760" cy="248920"/>
    <xdr:sp macro="" textlink="">
      <xdr:nvSpPr>
        <xdr:cNvPr id="222" name="テキスト ボックス 221"/>
        <xdr:cNvSpPr txBox="1"/>
      </xdr:nvSpPr>
      <xdr:spPr>
        <a:xfrm>
          <a:off x="939800" y="10204450"/>
          <a:ext cx="746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300" baseline="0">
              <a:solidFill>
                <a:schemeClr val="tx1"/>
              </a:solidFill>
              <a:latin typeface="ＭＳ Ｐゴシック"/>
              <a:ea typeface="ＭＳ Ｐゴシック"/>
              <a:cs typeface="+mn-cs"/>
            </a:rPr>
            <a:t>　その他は、類似団体平均を大きく下回っている。</a:t>
          </a:r>
          <a:endParaRPr lang="en-US" altLang="ja-JP" sz="1300" baseline="0">
            <a:solidFill>
              <a:schemeClr val="tx1"/>
            </a:solidFill>
            <a:latin typeface="ＭＳ Ｐゴシック"/>
            <a:ea typeface="ＭＳ Ｐゴシック"/>
            <a:cs typeface="+mn-cs"/>
          </a:endParaRPr>
        </a:p>
        <a:p>
          <a:r>
            <a:rPr lang="ja-JP" altLang="ja-JP" sz="1300" b="0" i="0" baseline="0">
              <a:solidFill>
                <a:schemeClr val="tx1"/>
              </a:solidFill>
              <a:latin typeface="ＭＳ Ｐゴシック"/>
              <a:ea typeface="ＭＳ Ｐゴシック"/>
              <a:cs typeface="+mn-cs"/>
            </a:rPr>
            <a:t>　今後は、公共施設の老朽化により維持補修費の増加が見込まれ</a:t>
          </a:r>
          <a:r>
            <a:rPr lang="ja-JP" altLang="en-US" sz="1300" b="0" i="0" baseline="0">
              <a:solidFill>
                <a:schemeClr val="tx1"/>
              </a:solidFill>
              <a:latin typeface="ＭＳ Ｐゴシック"/>
              <a:ea typeface="ＭＳ Ｐゴシック"/>
              <a:cs typeface="+mn-cs"/>
            </a:rPr>
            <a:t>る</a:t>
          </a:r>
          <a:r>
            <a:rPr lang="ja-JP" altLang="ja-JP" sz="1300" b="0" i="0" baseline="0">
              <a:solidFill>
                <a:schemeClr val="tx1"/>
              </a:solidFill>
              <a:latin typeface="ＭＳ Ｐゴシック"/>
              <a:ea typeface="ＭＳ Ｐゴシック"/>
              <a:cs typeface="+mn-cs"/>
            </a:rPr>
            <a:t>ことから公共施設等総合管理計画に基づき長寿命化を図るなど、維持補修費の</a:t>
          </a:r>
          <a:r>
            <a:rPr lang="ja-JP" altLang="en-US" sz="1300" b="0" i="0" baseline="0">
              <a:solidFill>
                <a:schemeClr val="tx1"/>
              </a:solidFill>
              <a:latin typeface="ＭＳ Ｐゴシック"/>
              <a:ea typeface="ＭＳ Ｐゴシック"/>
              <a:cs typeface="+mn-cs"/>
            </a:rPr>
            <a:t>削減及び</a:t>
          </a:r>
          <a:r>
            <a:rPr lang="ja-JP" altLang="ja-JP" sz="1300" b="0" i="0" baseline="0">
              <a:solidFill>
                <a:schemeClr val="tx1"/>
              </a:solidFill>
              <a:latin typeface="ＭＳ Ｐゴシック"/>
              <a:ea typeface="ＭＳ Ｐゴシック"/>
              <a:cs typeface="+mn-cs"/>
            </a:rPr>
            <a:t>平準化</a:t>
          </a:r>
          <a:r>
            <a:rPr lang="ja-JP" altLang="en-US" sz="1300" b="0" i="0" baseline="0">
              <a:solidFill>
                <a:schemeClr val="tx1"/>
              </a:solidFill>
              <a:latin typeface="ＭＳ Ｐゴシック"/>
              <a:ea typeface="ＭＳ Ｐゴシック"/>
              <a:cs typeface="+mn-cs"/>
            </a:rPr>
            <a:t>に</a:t>
          </a:r>
          <a:r>
            <a:rPr lang="ja-JP" altLang="ja-JP" sz="1300" b="0" i="0" baseline="0">
              <a:solidFill>
                <a:schemeClr val="tx1"/>
              </a:solidFill>
              <a:latin typeface="ＭＳ Ｐゴシック"/>
              <a:ea typeface="ＭＳ Ｐゴシック"/>
              <a:cs typeface="+mn-cs"/>
            </a:rPr>
            <a:t>努める。</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49</xdr:row>
      <xdr:rowOff>107950</xdr:rowOff>
    </xdr:from>
    <xdr:ext cx="283210" cy="225425"/>
    <xdr:sp macro="" textlink="">
      <xdr:nvSpPr>
        <xdr:cNvPr id="234" name="テキスト ボックス 233"/>
        <xdr:cNvSpPr txBox="1"/>
      </xdr:nvSpPr>
      <xdr:spPr>
        <a:xfrm>
          <a:off x="12407900" y="8509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2760" cy="250190"/>
    <xdr:sp macro="" textlink="">
      <xdr:nvSpPr>
        <xdr:cNvPr id="236" name="テキスト ボックス 235"/>
        <xdr:cNvSpPr txBox="1"/>
      </xdr:nvSpPr>
      <xdr:spPr>
        <a:xfrm>
          <a:off x="11938000" y="10843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2760" cy="259080"/>
    <xdr:sp macro="" textlink="">
      <xdr:nvSpPr>
        <xdr:cNvPr id="238" name="テキスト ボックス 237"/>
        <xdr:cNvSpPr txBox="1"/>
      </xdr:nvSpPr>
      <xdr:spPr>
        <a:xfrm>
          <a:off x="11938000" y="10462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2760" cy="259080"/>
    <xdr:sp macro="" textlink="">
      <xdr:nvSpPr>
        <xdr:cNvPr id="240" name="テキスト ボックス 239"/>
        <xdr:cNvSpPr txBox="1"/>
      </xdr:nvSpPr>
      <xdr:spPr>
        <a:xfrm>
          <a:off x="11938000" y="10081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2760" cy="250190"/>
    <xdr:sp macro="" textlink="">
      <xdr:nvSpPr>
        <xdr:cNvPr id="242" name="テキスト ボックス 241"/>
        <xdr:cNvSpPr txBox="1"/>
      </xdr:nvSpPr>
      <xdr:spPr>
        <a:xfrm>
          <a:off x="11938000" y="9700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2760" cy="259080"/>
    <xdr:sp macro="" textlink="">
      <xdr:nvSpPr>
        <xdr:cNvPr id="244" name="テキスト ボックス 243"/>
        <xdr:cNvSpPr txBox="1"/>
      </xdr:nvSpPr>
      <xdr:spPr>
        <a:xfrm>
          <a:off x="11938000" y="9319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2760" cy="259080"/>
    <xdr:sp macro="" textlink="">
      <xdr:nvSpPr>
        <xdr:cNvPr id="246" name="テキスト ボックス 245"/>
        <xdr:cNvSpPr txBox="1"/>
      </xdr:nvSpPr>
      <xdr:spPr>
        <a:xfrm>
          <a:off x="11938000" y="8938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2760" cy="250190"/>
    <xdr:sp macro="" textlink="">
      <xdr:nvSpPr>
        <xdr:cNvPr id="248" name="テキスト ボックス 247"/>
        <xdr:cNvSpPr txBox="1"/>
      </xdr:nvSpPr>
      <xdr:spPr>
        <a:xfrm>
          <a:off x="11938000" y="8557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0190"/>
    <xdr:sp macro="" textlink="">
      <xdr:nvSpPr>
        <xdr:cNvPr id="251" name="その他最小値テキスト"/>
        <xdr:cNvSpPr txBox="1"/>
      </xdr:nvSpPr>
      <xdr:spPr>
        <a:xfrm>
          <a:off x="16598900" y="10568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114300</xdr:rowOff>
    </xdr:from>
    <xdr:ext cx="762000" cy="259080"/>
    <xdr:sp macro="" textlink="">
      <xdr:nvSpPr>
        <xdr:cNvPr id="253" name="その他最大値テキスト"/>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27940</xdr:rowOff>
    </xdr:to>
    <xdr:cxnSp macro="">
      <xdr:nvCxnSpPr>
        <xdr:cNvPr id="255" name="直線コネクタ 254"/>
        <xdr:cNvCxnSpPr/>
      </xdr:nvCxnSpPr>
      <xdr:spPr>
        <a:xfrm>
          <a:off x="15671800" y="92862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xdr:rowOff>
    </xdr:from>
    <xdr:ext cx="762000" cy="259080"/>
    <xdr:sp macro="" textlink="">
      <xdr:nvSpPr>
        <xdr:cNvPr id="256" name="その他平均値テキスト"/>
        <xdr:cNvSpPr txBox="1"/>
      </xdr:nvSpPr>
      <xdr:spPr>
        <a:xfrm>
          <a:off x="16598900" y="9603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27940</xdr:rowOff>
    </xdr:to>
    <xdr:cxnSp macro="">
      <xdr:nvCxnSpPr>
        <xdr:cNvPr id="258" name="直線コネクタ 257"/>
        <xdr:cNvCxnSpPr/>
      </xdr:nvCxnSpPr>
      <xdr:spPr>
        <a:xfrm>
          <a:off x="14782800" y="9263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74930</xdr:rowOff>
    </xdr:from>
    <xdr:ext cx="736600" cy="251460"/>
    <xdr:sp macro="" textlink="">
      <xdr:nvSpPr>
        <xdr:cNvPr id="260" name="テキスト ボックス 259"/>
        <xdr:cNvSpPr txBox="1"/>
      </xdr:nvSpPr>
      <xdr:spPr>
        <a:xfrm>
          <a:off x="15290800" y="98475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5080</xdr:rowOff>
    </xdr:from>
    <xdr:to>
      <xdr:col>73</xdr:col>
      <xdr:colOff>180975</xdr:colOff>
      <xdr:row>54</xdr:row>
      <xdr:rowOff>5080</xdr:rowOff>
    </xdr:to>
    <xdr:cxnSp macro="">
      <xdr:nvCxnSpPr>
        <xdr:cNvPr id="261" name="直線コネクタ 260"/>
        <xdr:cNvCxnSpPr/>
      </xdr:nvCxnSpPr>
      <xdr:spPr>
        <a:xfrm>
          <a:off x="13893800" y="92633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135890</xdr:rowOff>
    </xdr:from>
    <xdr:ext cx="762000" cy="259080"/>
    <xdr:sp macro="" textlink="">
      <xdr:nvSpPr>
        <xdr:cNvPr id="263" name="テキスト ボックス 262"/>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146050</xdr:rowOff>
    </xdr:from>
    <xdr:to>
      <xdr:col>69</xdr:col>
      <xdr:colOff>92075</xdr:colOff>
      <xdr:row>54</xdr:row>
      <xdr:rowOff>5080</xdr:rowOff>
    </xdr:to>
    <xdr:cxnSp macro="">
      <xdr:nvCxnSpPr>
        <xdr:cNvPr id="264" name="直線コネクタ 263"/>
        <xdr:cNvCxnSpPr/>
      </xdr:nvCxnSpPr>
      <xdr:spPr>
        <a:xfrm>
          <a:off x="13004800" y="92329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158750</xdr:rowOff>
    </xdr:from>
    <xdr:ext cx="746760" cy="259080"/>
    <xdr:sp macro="" textlink="">
      <xdr:nvSpPr>
        <xdr:cNvPr id="266" name="テキスト ボックス 265"/>
        <xdr:cNvSpPr txBox="1"/>
      </xdr:nvSpPr>
      <xdr:spPr>
        <a:xfrm>
          <a:off x="13512800" y="993140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17780</xdr:rowOff>
    </xdr:from>
    <xdr:ext cx="762000" cy="251460"/>
    <xdr:sp macro="" textlink="">
      <xdr:nvSpPr>
        <xdr:cNvPr id="268" name="テキスト ボックス 267"/>
        <xdr:cNvSpPr txBox="1"/>
      </xdr:nvSpPr>
      <xdr:spPr>
        <a:xfrm>
          <a:off x="12623800" y="9961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6760" cy="259080"/>
    <xdr:sp macro="" textlink="">
      <xdr:nvSpPr>
        <xdr:cNvPr id="270" name="テキスト ボックス 269"/>
        <xdr:cNvSpPr txBox="1"/>
      </xdr:nvSpPr>
      <xdr:spPr>
        <a:xfrm>
          <a:off x="15455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6760" cy="259080"/>
    <xdr:sp macro="" textlink="">
      <xdr:nvSpPr>
        <xdr:cNvPr id="271" name="テキスト ボックス 270"/>
        <xdr:cNvSpPr txBox="1"/>
      </xdr:nvSpPr>
      <xdr:spPr>
        <a:xfrm>
          <a:off x="14566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6760" cy="259080"/>
    <xdr:sp macro="" textlink="">
      <xdr:nvSpPr>
        <xdr:cNvPr id="273" name="テキスト ボックス 272"/>
        <xdr:cNvSpPr txBox="1"/>
      </xdr:nvSpPr>
      <xdr:spPr>
        <a:xfrm>
          <a:off x="12788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74" name="楕円 273"/>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57150</xdr:rowOff>
    </xdr:from>
    <xdr:ext cx="762000" cy="259080"/>
    <xdr:sp macro="" textlink="">
      <xdr:nvSpPr>
        <xdr:cNvPr id="275" name="その他該当値テキスト"/>
        <xdr:cNvSpPr txBox="1"/>
      </xdr:nvSpPr>
      <xdr:spPr>
        <a:xfrm>
          <a:off x="16598900" y="914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76" name="楕円 275"/>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88900</xdr:rowOff>
    </xdr:from>
    <xdr:ext cx="736600" cy="248920"/>
    <xdr:sp macro="" textlink="">
      <xdr:nvSpPr>
        <xdr:cNvPr id="277" name="テキスト ボックス 276"/>
        <xdr:cNvSpPr txBox="1"/>
      </xdr:nvSpPr>
      <xdr:spPr>
        <a:xfrm>
          <a:off x="15290800" y="90043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78" name="楕円 277"/>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66040</xdr:rowOff>
    </xdr:from>
    <xdr:ext cx="762000" cy="248920"/>
    <xdr:sp macro="" textlink="">
      <xdr:nvSpPr>
        <xdr:cNvPr id="279" name="テキスト ボックス 278"/>
        <xdr:cNvSpPr txBox="1"/>
      </xdr:nvSpPr>
      <xdr:spPr>
        <a:xfrm>
          <a:off x="14401800" y="89814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80" name="楕円 279"/>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66040</xdr:rowOff>
    </xdr:from>
    <xdr:ext cx="746760" cy="248920"/>
    <xdr:sp macro="" textlink="">
      <xdr:nvSpPr>
        <xdr:cNvPr id="281" name="テキスト ボックス 280"/>
        <xdr:cNvSpPr txBox="1"/>
      </xdr:nvSpPr>
      <xdr:spPr>
        <a:xfrm>
          <a:off x="13512800" y="8981440"/>
          <a:ext cx="746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82" name="楕円 281"/>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35560</xdr:rowOff>
    </xdr:from>
    <xdr:ext cx="762000" cy="259080"/>
    <xdr:sp macro="" textlink="">
      <xdr:nvSpPr>
        <xdr:cNvPr id="283" name="テキスト ボックス 282"/>
        <xdr:cNvSpPr txBox="1"/>
      </xdr:nvSpPr>
      <xdr:spPr>
        <a:xfrm>
          <a:off x="12623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rgbClr val="00B050"/>
              </a:solidFill>
              <a:latin typeface="ＭＳ Ｐゴシック"/>
              <a:ea typeface="ＭＳ Ｐゴシック"/>
              <a:cs typeface="+mn-cs"/>
            </a:rPr>
            <a:t>　</a:t>
          </a:r>
          <a:r>
            <a:rPr kumimoji="1" lang="ja-JP" altLang="ja-JP" sz="1200">
              <a:solidFill>
                <a:schemeClr val="tx1"/>
              </a:solidFill>
              <a:latin typeface="ＭＳ Ｐゴシック"/>
              <a:ea typeface="ＭＳ Ｐゴシック"/>
              <a:cs typeface="+mn-cs"/>
            </a:rPr>
            <a:t>補助費等は、平成29年度以降</a:t>
          </a:r>
          <a:r>
            <a:rPr kumimoji="1" lang="ja-JP" altLang="en-US" sz="1200">
              <a:solidFill>
                <a:schemeClr val="tx1"/>
              </a:solidFill>
              <a:latin typeface="ＭＳ Ｐゴシック"/>
              <a:ea typeface="ＭＳ Ｐゴシック"/>
              <a:cs typeface="+mn-cs"/>
            </a:rPr>
            <a:t>上</a:t>
          </a:r>
          <a:r>
            <a:rPr kumimoji="1" lang="ja-JP" altLang="ja-JP" sz="1200">
              <a:solidFill>
                <a:schemeClr val="tx1"/>
              </a:solidFill>
              <a:latin typeface="ＭＳ Ｐゴシック"/>
              <a:ea typeface="ＭＳ Ｐゴシック"/>
              <a:cs typeface="+mn-cs"/>
            </a:rPr>
            <a:t>一部事務組合の解散による負担金の減少と</a:t>
          </a:r>
          <a:r>
            <a:rPr kumimoji="1" lang="ja-JP" altLang="en-US" sz="1200">
              <a:solidFill>
                <a:schemeClr val="tx1"/>
              </a:solidFill>
              <a:latin typeface="ＭＳ Ｐゴシック"/>
              <a:ea typeface="ＭＳ Ｐゴシック"/>
              <a:cs typeface="+mn-cs"/>
            </a:rPr>
            <a:t>繰出金算定方法の見直しに伴う公共下水道事業会計への基準内繰出金の減少により改善している</a:t>
          </a:r>
          <a:r>
            <a:rPr kumimoji="1" lang="ja-JP" altLang="ja-JP" sz="1200">
              <a:solidFill>
                <a:schemeClr val="tx1"/>
              </a:solidFill>
              <a:latin typeface="ＭＳ Ｐゴシック"/>
              <a:ea typeface="ＭＳ Ｐゴシック"/>
              <a:cs typeface="+mn-cs"/>
            </a:rPr>
            <a:t>。令和2年度は、新型コロナウイルスの影響によるイベント等の中止によって更に改善した。</a:t>
          </a:r>
          <a:endParaRPr kumimoji="1" lang="en-US" altLang="ja-JP" sz="1200">
            <a:solidFill>
              <a:schemeClr val="tx1"/>
            </a:solidFill>
            <a:latin typeface="ＭＳ Ｐゴシック"/>
            <a:ea typeface="ＭＳ Ｐゴシック"/>
            <a:cs typeface="+mn-cs"/>
          </a:endParaRPr>
        </a:p>
        <a:p>
          <a:r>
            <a:rPr kumimoji="1" lang="ja-JP" altLang="en-US" sz="1200" baseline="0">
              <a:solidFill>
                <a:schemeClr val="tx1"/>
              </a:solidFill>
              <a:latin typeface="ＭＳ Ｐゴシック"/>
              <a:ea typeface="ＭＳ Ｐゴシック"/>
              <a:cs typeface="+mn-cs"/>
            </a:rPr>
            <a:t>　</a:t>
          </a:r>
          <a:r>
            <a:rPr lang="ja-JP" altLang="ja-JP" sz="1200" baseline="0">
              <a:solidFill>
                <a:schemeClr val="tx1"/>
              </a:solidFill>
              <a:latin typeface="ＭＳ Ｐゴシック"/>
              <a:ea typeface="ＭＳ Ｐゴシック"/>
              <a:cs typeface="+mn-cs"/>
            </a:rPr>
            <a:t>市の出資する法人等各種団体への補助金についても多額となっていることから、</a:t>
          </a:r>
          <a:r>
            <a:rPr lang="ja-JP" altLang="en-US" sz="1200" baseline="0">
              <a:solidFill>
                <a:schemeClr val="tx1"/>
              </a:solidFill>
              <a:latin typeface="ＭＳ Ｐゴシック"/>
              <a:ea typeface="ＭＳ Ｐゴシック"/>
              <a:cs typeface="+mn-cs"/>
            </a:rPr>
            <a:t>目的を達成した</a:t>
          </a:r>
          <a:r>
            <a:rPr lang="ja-JP" altLang="ja-JP" sz="1200" baseline="0">
              <a:solidFill>
                <a:schemeClr val="tx1"/>
              </a:solidFill>
              <a:latin typeface="ＭＳ Ｐゴシック"/>
              <a:ea typeface="ＭＳ Ｐゴシック"/>
              <a:cs typeface="+mn-cs"/>
            </a:rPr>
            <a:t>補助金は見直しや廃止に努める。</a:t>
          </a:r>
          <a:endParaRPr kumimoji="1" lang="ja-JP" altLang="en-US" sz="1200">
            <a:solidFill>
              <a:schemeClr val="tx1"/>
            </a:solidFill>
            <a:latin typeface="ＭＳ Ｐゴシック"/>
            <a:ea typeface="ＭＳ Ｐゴシック"/>
          </a:endParaRPr>
        </a:p>
      </xdr:txBody>
    </xdr:sp>
    <xdr:clientData/>
  </xdr:twoCellAnchor>
  <xdr:oneCellAnchor>
    <xdr:from>
      <xdr:col>62</xdr:col>
      <xdr:colOff>6350</xdr:colOff>
      <xdr:row>29</xdr:row>
      <xdr:rowOff>107950</xdr:rowOff>
    </xdr:from>
    <xdr:ext cx="283210" cy="225425"/>
    <xdr:sp macro="" textlink="">
      <xdr:nvSpPr>
        <xdr:cNvPr id="295" name="テキスト ボックス 294"/>
        <xdr:cNvSpPr txBox="1"/>
      </xdr:nvSpPr>
      <xdr:spPr>
        <a:xfrm>
          <a:off x="12407900" y="5080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2760" cy="250190"/>
    <xdr:sp macro="" textlink="">
      <xdr:nvSpPr>
        <xdr:cNvPr id="297" name="テキスト ボックス 296"/>
        <xdr:cNvSpPr txBox="1"/>
      </xdr:nvSpPr>
      <xdr:spPr>
        <a:xfrm>
          <a:off x="11938000" y="7414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2760" cy="250190"/>
    <xdr:sp macro="" textlink="">
      <xdr:nvSpPr>
        <xdr:cNvPr id="299" name="テキスト ボックス 298"/>
        <xdr:cNvSpPr txBox="1"/>
      </xdr:nvSpPr>
      <xdr:spPr>
        <a:xfrm>
          <a:off x="11938000" y="69570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2760" cy="250190"/>
    <xdr:sp macro="" textlink="">
      <xdr:nvSpPr>
        <xdr:cNvPr id="301" name="テキスト ボックス 300"/>
        <xdr:cNvSpPr txBox="1"/>
      </xdr:nvSpPr>
      <xdr:spPr>
        <a:xfrm>
          <a:off x="11938000" y="64998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2760" cy="250190"/>
    <xdr:sp macro="" textlink="">
      <xdr:nvSpPr>
        <xdr:cNvPr id="303" name="テキスト ボックス 302"/>
        <xdr:cNvSpPr txBox="1"/>
      </xdr:nvSpPr>
      <xdr:spPr>
        <a:xfrm>
          <a:off x="11938000" y="60426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2760" cy="250190"/>
    <xdr:sp macro="" textlink="">
      <xdr:nvSpPr>
        <xdr:cNvPr id="305" name="テキスト ボックス 304"/>
        <xdr:cNvSpPr txBox="1"/>
      </xdr:nvSpPr>
      <xdr:spPr>
        <a:xfrm>
          <a:off x="11938000" y="55854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38100</xdr:rowOff>
    </xdr:to>
    <xdr:cxnSp macro="">
      <xdr:nvCxnSpPr>
        <xdr:cNvPr id="308" name="直線コネクタ 307"/>
        <xdr:cNvCxnSpPr/>
      </xdr:nvCxnSpPr>
      <xdr:spPr>
        <a:xfrm flipV="1">
          <a:off x="1651000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62000" cy="259080"/>
    <xdr:sp macro="" textlink="">
      <xdr:nvSpPr>
        <xdr:cNvPr id="309"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196850</xdr:colOff>
      <xdr:row>41</xdr:row>
      <xdr:rowOff>38100</xdr:rowOff>
    </xdr:to>
    <xdr:cxnSp macro="">
      <xdr:nvCxnSpPr>
        <xdr:cNvPr id="310" name="直線コネクタ 309"/>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109220</xdr:rowOff>
    </xdr:from>
    <xdr:to>
      <xdr:col>82</xdr:col>
      <xdr:colOff>107950</xdr:colOff>
      <xdr:row>36</xdr:row>
      <xdr:rowOff>158750</xdr:rowOff>
    </xdr:to>
    <xdr:cxnSp macro="">
      <xdr:nvCxnSpPr>
        <xdr:cNvPr id="313" name="直線コネクタ 312"/>
        <xdr:cNvCxnSpPr/>
      </xdr:nvCxnSpPr>
      <xdr:spPr>
        <a:xfrm flipV="1">
          <a:off x="15671800" y="628142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158115</xdr:rowOff>
    </xdr:from>
    <xdr:ext cx="762000" cy="248285"/>
    <xdr:sp macro="" textlink="">
      <xdr:nvSpPr>
        <xdr:cNvPr id="314" name="補助費等平均値テキスト"/>
        <xdr:cNvSpPr txBox="1"/>
      </xdr:nvSpPr>
      <xdr:spPr>
        <a:xfrm>
          <a:off x="16598900" y="633031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15" name="フローチャート: 判断 314"/>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158750</xdr:rowOff>
    </xdr:from>
    <xdr:to>
      <xdr:col>78</xdr:col>
      <xdr:colOff>69850</xdr:colOff>
      <xdr:row>37</xdr:row>
      <xdr:rowOff>15240</xdr:rowOff>
    </xdr:to>
    <xdr:cxnSp macro="">
      <xdr:nvCxnSpPr>
        <xdr:cNvPr id="316" name="直線コネクタ 315"/>
        <xdr:cNvCxnSpPr/>
      </xdr:nvCxnSpPr>
      <xdr:spPr>
        <a:xfrm flipV="1">
          <a:off x="14782800" y="63309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7" name="フローチャート: 判断 316"/>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8" name="テキスト ボックス 317"/>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163830</xdr:rowOff>
    </xdr:from>
    <xdr:to>
      <xdr:col>73</xdr:col>
      <xdr:colOff>180975</xdr:colOff>
      <xdr:row>37</xdr:row>
      <xdr:rowOff>15240</xdr:rowOff>
    </xdr:to>
    <xdr:cxnSp macro="">
      <xdr:nvCxnSpPr>
        <xdr:cNvPr id="319" name="直線コネクタ 318"/>
        <xdr:cNvCxnSpPr/>
      </xdr:nvCxnSpPr>
      <xdr:spPr>
        <a:xfrm>
          <a:off x="13893800" y="6336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0" name="フローチャート: 判断 319"/>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43815</xdr:rowOff>
    </xdr:from>
    <xdr:ext cx="762000" cy="248285"/>
    <xdr:sp macro="" textlink="">
      <xdr:nvSpPr>
        <xdr:cNvPr id="321" name="テキスト ボックス 320"/>
        <xdr:cNvSpPr txBox="1"/>
      </xdr:nvSpPr>
      <xdr:spPr>
        <a:xfrm>
          <a:off x="14401800" y="6044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163830</xdr:rowOff>
    </xdr:from>
    <xdr:to>
      <xdr:col>69</xdr:col>
      <xdr:colOff>92075</xdr:colOff>
      <xdr:row>39</xdr:row>
      <xdr:rowOff>83820</xdr:rowOff>
    </xdr:to>
    <xdr:cxnSp macro="">
      <xdr:nvCxnSpPr>
        <xdr:cNvPr id="322" name="直線コネクタ 321"/>
        <xdr:cNvCxnSpPr/>
      </xdr:nvCxnSpPr>
      <xdr:spPr>
        <a:xfrm flipV="1">
          <a:off x="13004800" y="633603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94615</xdr:rowOff>
    </xdr:from>
    <xdr:to>
      <xdr:col>69</xdr:col>
      <xdr:colOff>142875</xdr:colOff>
      <xdr:row>37</xdr:row>
      <xdr:rowOff>24765</xdr:rowOff>
    </xdr:to>
    <xdr:sp macro="" textlink="">
      <xdr:nvSpPr>
        <xdr:cNvPr id="323" name="フローチャート: 判断 322"/>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34925</xdr:rowOff>
    </xdr:from>
    <xdr:ext cx="746760" cy="259080"/>
    <xdr:sp macro="" textlink="">
      <xdr:nvSpPr>
        <xdr:cNvPr id="324" name="テキスト ボックス 323"/>
        <xdr:cNvSpPr txBox="1"/>
      </xdr:nvSpPr>
      <xdr:spPr>
        <a:xfrm>
          <a:off x="13512800" y="603567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25" name="フローチャート: 判断 324"/>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25400</xdr:rowOff>
    </xdr:from>
    <xdr:ext cx="762000" cy="259080"/>
    <xdr:sp macro="" textlink="">
      <xdr:nvSpPr>
        <xdr:cNvPr id="326" name="テキスト ボックス 325"/>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6760" cy="259080"/>
    <xdr:sp macro="" textlink="">
      <xdr:nvSpPr>
        <xdr:cNvPr id="328" name="テキスト ボックス 327"/>
        <xdr:cNvSpPr txBox="1"/>
      </xdr:nvSpPr>
      <xdr:spPr>
        <a:xfrm>
          <a:off x="15455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6760" cy="259080"/>
    <xdr:sp macro="" textlink="">
      <xdr:nvSpPr>
        <xdr:cNvPr id="329" name="テキスト ボックス 328"/>
        <xdr:cNvSpPr txBox="1"/>
      </xdr:nvSpPr>
      <xdr:spPr>
        <a:xfrm>
          <a:off x="14566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6760" cy="259080"/>
    <xdr:sp macro="" textlink="">
      <xdr:nvSpPr>
        <xdr:cNvPr id="331" name="テキスト ボックス 330"/>
        <xdr:cNvSpPr txBox="1"/>
      </xdr:nvSpPr>
      <xdr:spPr>
        <a:xfrm>
          <a:off x="12788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32" name="楕円 331"/>
        <xdr:cNvSpPr/>
      </xdr:nvSpPr>
      <xdr:spPr>
        <a:xfrm>
          <a:off x="164592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74930</xdr:rowOff>
    </xdr:from>
    <xdr:ext cx="762000" cy="251460"/>
    <xdr:sp macro="" textlink="">
      <xdr:nvSpPr>
        <xdr:cNvPr id="333" name="補助費等該当値テキスト"/>
        <xdr:cNvSpPr txBox="1"/>
      </xdr:nvSpPr>
      <xdr:spPr>
        <a:xfrm>
          <a:off x="16598900" y="6075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107950</xdr:rowOff>
    </xdr:from>
    <xdr:to>
      <xdr:col>78</xdr:col>
      <xdr:colOff>120650</xdr:colOff>
      <xdr:row>37</xdr:row>
      <xdr:rowOff>38100</xdr:rowOff>
    </xdr:to>
    <xdr:sp macro="" textlink="">
      <xdr:nvSpPr>
        <xdr:cNvPr id="334" name="楕円 333"/>
        <xdr:cNvSpPr/>
      </xdr:nvSpPr>
      <xdr:spPr>
        <a:xfrm>
          <a:off x="15621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48260</xdr:rowOff>
    </xdr:from>
    <xdr:ext cx="736600" cy="259080"/>
    <xdr:sp macro="" textlink="">
      <xdr:nvSpPr>
        <xdr:cNvPr id="335" name="テキスト ボックス 334"/>
        <xdr:cNvSpPr txBox="1"/>
      </xdr:nvSpPr>
      <xdr:spPr>
        <a:xfrm>
          <a:off x="15290800" y="604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135890</xdr:rowOff>
    </xdr:from>
    <xdr:to>
      <xdr:col>74</xdr:col>
      <xdr:colOff>31750</xdr:colOff>
      <xdr:row>37</xdr:row>
      <xdr:rowOff>66040</xdr:rowOff>
    </xdr:to>
    <xdr:sp macro="" textlink="">
      <xdr:nvSpPr>
        <xdr:cNvPr id="336" name="楕円 335"/>
        <xdr:cNvSpPr/>
      </xdr:nvSpPr>
      <xdr:spPr>
        <a:xfrm>
          <a:off x="14732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50800</xdr:rowOff>
    </xdr:from>
    <xdr:ext cx="762000" cy="259080"/>
    <xdr:sp macro="" textlink="">
      <xdr:nvSpPr>
        <xdr:cNvPr id="337" name="テキスト ボックス 336"/>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113030</xdr:rowOff>
    </xdr:from>
    <xdr:to>
      <xdr:col>69</xdr:col>
      <xdr:colOff>142875</xdr:colOff>
      <xdr:row>37</xdr:row>
      <xdr:rowOff>43180</xdr:rowOff>
    </xdr:to>
    <xdr:sp macro="" textlink="">
      <xdr:nvSpPr>
        <xdr:cNvPr id="338" name="楕円 337"/>
        <xdr:cNvSpPr/>
      </xdr:nvSpPr>
      <xdr:spPr>
        <a:xfrm>
          <a:off x="13843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46760" cy="259080"/>
    <xdr:sp macro="" textlink="">
      <xdr:nvSpPr>
        <xdr:cNvPr id="339" name="テキスト ボックス 338"/>
        <xdr:cNvSpPr txBox="1"/>
      </xdr:nvSpPr>
      <xdr:spPr>
        <a:xfrm>
          <a:off x="13512800" y="637159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33020</xdr:rowOff>
    </xdr:from>
    <xdr:to>
      <xdr:col>65</xdr:col>
      <xdr:colOff>53975</xdr:colOff>
      <xdr:row>39</xdr:row>
      <xdr:rowOff>134620</xdr:rowOff>
    </xdr:to>
    <xdr:sp macro="" textlink="">
      <xdr:nvSpPr>
        <xdr:cNvPr id="340" name="楕円 339"/>
        <xdr:cNvSpPr/>
      </xdr:nvSpPr>
      <xdr:spPr>
        <a:xfrm>
          <a:off x="129540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119380</xdr:rowOff>
    </xdr:from>
    <xdr:ext cx="762000" cy="259080"/>
    <xdr:sp macro="" textlink="">
      <xdr:nvSpPr>
        <xdr:cNvPr id="341" name="テキスト ボックス 340"/>
        <xdr:cNvSpPr txBox="1"/>
      </xdr:nvSpPr>
      <xdr:spPr>
        <a:xfrm>
          <a:off x="126238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公債費は、</a:t>
          </a:r>
          <a:r>
            <a:rPr kumimoji="1" lang="ja-JP" altLang="en-US" sz="1300">
              <a:solidFill>
                <a:schemeClr val="tx1"/>
              </a:solidFill>
              <a:latin typeface="ＭＳ Ｐゴシック"/>
              <a:ea typeface="ＭＳ Ｐゴシック"/>
              <a:cs typeface="+mn-cs"/>
            </a:rPr>
            <a:t>大型建設事業の償還が進んだことから元金・利子共に減少した。</a:t>
          </a:r>
          <a:endParaRPr kumimoji="1" lang="en-US" altLang="ja-JP" sz="1300">
            <a:solidFill>
              <a:schemeClr val="tx1"/>
            </a:solidFill>
            <a:latin typeface="ＭＳ Ｐゴシック"/>
            <a:ea typeface="ＭＳ Ｐゴシック"/>
            <a:cs typeface="+mn-cs"/>
          </a:endParaRPr>
        </a:p>
        <a:p>
          <a:r>
            <a:rPr kumimoji="1" lang="ja-JP" altLang="ja-JP" sz="1300">
              <a:solidFill>
                <a:schemeClr val="tx1"/>
              </a:solidFill>
              <a:latin typeface="ＭＳ Ｐゴシック"/>
              <a:ea typeface="ＭＳ Ｐゴシック"/>
              <a:cs typeface="+mn-cs"/>
            </a:rPr>
            <a:t>　今後は、既存公共施設の老朽化も課題となっており、施設の適正管理と財政負担のバランスに配慮しながら計画的な地方債発行に努める。</a:t>
          </a:r>
          <a:endParaRPr kumimoji="1" lang="ja-JP" altLang="en-US" sz="1300">
            <a:solidFill>
              <a:schemeClr val="tx1"/>
            </a:solidFill>
            <a:latin typeface="ＭＳ Ｐゴシック"/>
            <a:ea typeface="ＭＳ Ｐゴシック"/>
          </a:endParaRPr>
        </a:p>
      </xdr:txBody>
    </xdr:sp>
    <xdr:clientData/>
  </xdr:twoCellAnchor>
  <xdr:oneCellAnchor>
    <xdr:from>
      <xdr:col>3</xdr:col>
      <xdr:colOff>123825</xdr:colOff>
      <xdr:row>69</xdr:row>
      <xdr:rowOff>107950</xdr:rowOff>
    </xdr:from>
    <xdr:ext cx="283210" cy="225425"/>
    <xdr:sp macro="" textlink="">
      <xdr:nvSpPr>
        <xdr:cNvPr id="353" name="テキスト ボックス 352"/>
        <xdr:cNvSpPr txBox="1"/>
      </xdr:nvSpPr>
      <xdr:spPr>
        <a:xfrm>
          <a:off x="723900" y="11938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2760" cy="250190"/>
    <xdr:sp macro="" textlink="">
      <xdr:nvSpPr>
        <xdr:cNvPr id="355" name="テキスト ボックス 354"/>
        <xdr:cNvSpPr txBox="1"/>
      </xdr:nvSpPr>
      <xdr:spPr>
        <a:xfrm>
          <a:off x="254000" y="14272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2760" cy="259080"/>
    <xdr:sp macro="" textlink="">
      <xdr:nvSpPr>
        <xdr:cNvPr id="357" name="テキスト ボックス 356"/>
        <xdr:cNvSpPr txBox="1"/>
      </xdr:nvSpPr>
      <xdr:spPr>
        <a:xfrm>
          <a:off x="254000" y="13891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2760" cy="259080"/>
    <xdr:sp macro="" textlink="">
      <xdr:nvSpPr>
        <xdr:cNvPr id="359" name="テキスト ボックス 358"/>
        <xdr:cNvSpPr txBox="1"/>
      </xdr:nvSpPr>
      <xdr:spPr>
        <a:xfrm>
          <a:off x="254000" y="13510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2760" cy="250190"/>
    <xdr:sp macro="" textlink="">
      <xdr:nvSpPr>
        <xdr:cNvPr id="361" name="テキスト ボックス 360"/>
        <xdr:cNvSpPr txBox="1"/>
      </xdr:nvSpPr>
      <xdr:spPr>
        <a:xfrm>
          <a:off x="254000" y="13129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2760" cy="259080"/>
    <xdr:sp macro="" textlink="">
      <xdr:nvSpPr>
        <xdr:cNvPr id="363" name="テキスト ボックス 362"/>
        <xdr:cNvSpPr txBox="1"/>
      </xdr:nvSpPr>
      <xdr:spPr>
        <a:xfrm>
          <a:off x="254000" y="12748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2760" cy="259080"/>
    <xdr:sp macro="" textlink="">
      <xdr:nvSpPr>
        <xdr:cNvPr id="365" name="テキスト ボックス 364"/>
        <xdr:cNvSpPr txBox="1"/>
      </xdr:nvSpPr>
      <xdr:spPr>
        <a:xfrm>
          <a:off x="254000" y="12367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2760" cy="250190"/>
    <xdr:sp macro="" textlink="">
      <xdr:nvSpPr>
        <xdr:cNvPr id="367" name="テキスト ボックス 366"/>
        <xdr:cNvSpPr txBox="1"/>
      </xdr:nvSpPr>
      <xdr:spPr>
        <a:xfrm>
          <a:off x="254000" y="11986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70" name="公債費最小値テキスト"/>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0190"/>
    <xdr:sp macro="" textlink="">
      <xdr:nvSpPr>
        <xdr:cNvPr id="372" name="公債費最大値テキスト"/>
        <xdr:cNvSpPr txBox="1"/>
      </xdr:nvSpPr>
      <xdr:spPr>
        <a:xfrm>
          <a:off x="4914900" y="12420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54610</xdr:rowOff>
    </xdr:to>
    <xdr:cxnSp macro="">
      <xdr:nvCxnSpPr>
        <xdr:cNvPr id="374" name="直線コネクタ 373"/>
        <xdr:cNvCxnSpPr/>
      </xdr:nvCxnSpPr>
      <xdr:spPr>
        <a:xfrm flipV="1">
          <a:off x="3987800" y="135458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31750</xdr:rowOff>
    </xdr:from>
    <xdr:ext cx="762000" cy="248920"/>
    <xdr:sp macro="" textlink="">
      <xdr:nvSpPr>
        <xdr:cNvPr id="375" name="公債費平均値テキスト"/>
        <xdr:cNvSpPr txBox="1"/>
      </xdr:nvSpPr>
      <xdr:spPr>
        <a:xfrm>
          <a:off x="4914900" y="132334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xdr:rowOff>
    </xdr:from>
    <xdr:to>
      <xdr:col>24</xdr:col>
      <xdr:colOff>76200</xdr:colOff>
      <xdr:row>78</xdr:row>
      <xdr:rowOff>116840</xdr:rowOff>
    </xdr:to>
    <xdr:sp macro="" textlink="">
      <xdr:nvSpPr>
        <xdr:cNvPr id="376" name="フローチャート: 判断 375"/>
        <xdr:cNvSpPr/>
      </xdr:nvSpPr>
      <xdr:spPr>
        <a:xfrm>
          <a:off x="47752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54610</xdr:rowOff>
    </xdr:from>
    <xdr:to>
      <xdr:col>19</xdr:col>
      <xdr:colOff>187325</xdr:colOff>
      <xdr:row>80</xdr:row>
      <xdr:rowOff>43180</xdr:rowOff>
    </xdr:to>
    <xdr:cxnSp macro="">
      <xdr:nvCxnSpPr>
        <xdr:cNvPr id="377" name="直線コネクタ 376"/>
        <xdr:cNvCxnSpPr/>
      </xdr:nvCxnSpPr>
      <xdr:spPr>
        <a:xfrm flipV="1">
          <a:off x="3098800" y="135991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8" name="フローチャート: 判断 377"/>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127000</xdr:rowOff>
    </xdr:from>
    <xdr:ext cx="721360" cy="259080"/>
    <xdr:sp macro="" textlink="">
      <xdr:nvSpPr>
        <xdr:cNvPr id="379" name="テキスト ボックス 378"/>
        <xdr:cNvSpPr txBox="1"/>
      </xdr:nvSpPr>
      <xdr:spPr>
        <a:xfrm>
          <a:off x="3606800" y="1315720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43180</xdr:rowOff>
    </xdr:from>
    <xdr:to>
      <xdr:col>15</xdr:col>
      <xdr:colOff>98425</xdr:colOff>
      <xdr:row>80</xdr:row>
      <xdr:rowOff>81280</xdr:rowOff>
    </xdr:to>
    <xdr:cxnSp macro="">
      <xdr:nvCxnSpPr>
        <xdr:cNvPr id="380" name="直線コネクタ 379"/>
        <xdr:cNvCxnSpPr/>
      </xdr:nvCxnSpPr>
      <xdr:spPr>
        <a:xfrm flipV="1">
          <a:off x="2209800" y="13759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111760</xdr:rowOff>
    </xdr:from>
    <xdr:ext cx="762000" cy="248920"/>
    <xdr:sp macro="" textlink="">
      <xdr:nvSpPr>
        <xdr:cNvPr id="382" name="テキスト ボックス 381"/>
        <xdr:cNvSpPr txBox="1"/>
      </xdr:nvSpPr>
      <xdr:spPr>
        <a:xfrm>
          <a:off x="2717800" y="13141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20320</xdr:rowOff>
    </xdr:from>
    <xdr:to>
      <xdr:col>11</xdr:col>
      <xdr:colOff>9525</xdr:colOff>
      <xdr:row>80</xdr:row>
      <xdr:rowOff>81280</xdr:rowOff>
    </xdr:to>
    <xdr:cxnSp macro="">
      <xdr:nvCxnSpPr>
        <xdr:cNvPr id="383" name="直線コネクタ 382"/>
        <xdr:cNvCxnSpPr/>
      </xdr:nvCxnSpPr>
      <xdr:spPr>
        <a:xfrm>
          <a:off x="1320800" y="137363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22860</xdr:rowOff>
    </xdr:from>
    <xdr:to>
      <xdr:col>11</xdr:col>
      <xdr:colOff>60325</xdr:colOff>
      <xdr:row>78</xdr:row>
      <xdr:rowOff>124460</xdr:rowOff>
    </xdr:to>
    <xdr:sp macro="" textlink="">
      <xdr:nvSpPr>
        <xdr:cNvPr id="384" name="フローチャート: 判断 383"/>
        <xdr:cNvSpPr/>
      </xdr:nvSpPr>
      <xdr:spPr>
        <a:xfrm>
          <a:off x="2159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134620</xdr:rowOff>
    </xdr:from>
    <xdr:ext cx="746760" cy="248920"/>
    <xdr:sp macro="" textlink="">
      <xdr:nvSpPr>
        <xdr:cNvPr id="385" name="テキスト ボックス 384"/>
        <xdr:cNvSpPr txBox="1"/>
      </xdr:nvSpPr>
      <xdr:spPr>
        <a:xfrm>
          <a:off x="1828800" y="13164820"/>
          <a:ext cx="746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142240</xdr:rowOff>
    </xdr:from>
    <xdr:ext cx="746760" cy="259080"/>
    <xdr:sp macro="" textlink="">
      <xdr:nvSpPr>
        <xdr:cNvPr id="387" name="テキスト ボックス 386"/>
        <xdr:cNvSpPr txBox="1"/>
      </xdr:nvSpPr>
      <xdr:spPr>
        <a:xfrm>
          <a:off x="939800" y="1317244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6760" cy="259080"/>
    <xdr:sp macro="" textlink="">
      <xdr:nvSpPr>
        <xdr:cNvPr id="390" name="テキスト ボックス 389"/>
        <xdr:cNvSpPr txBox="1"/>
      </xdr:nvSpPr>
      <xdr:spPr>
        <a:xfrm>
          <a:off x="2882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3" name="楕円 392"/>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93980</xdr:rowOff>
    </xdr:from>
    <xdr:ext cx="762000" cy="259080"/>
    <xdr:sp macro="" textlink="">
      <xdr:nvSpPr>
        <xdr:cNvPr id="394" name="公債費該当値テキスト"/>
        <xdr:cNvSpPr txBox="1"/>
      </xdr:nvSpPr>
      <xdr:spPr>
        <a:xfrm>
          <a:off x="49149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3810</xdr:rowOff>
    </xdr:from>
    <xdr:to>
      <xdr:col>20</xdr:col>
      <xdr:colOff>38100</xdr:colOff>
      <xdr:row>79</xdr:row>
      <xdr:rowOff>105410</xdr:rowOff>
    </xdr:to>
    <xdr:sp macro="" textlink="">
      <xdr:nvSpPr>
        <xdr:cNvPr id="395" name="楕円 394"/>
        <xdr:cNvSpPr/>
      </xdr:nvSpPr>
      <xdr:spPr>
        <a:xfrm>
          <a:off x="3937000" y="135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90170</xdr:rowOff>
    </xdr:from>
    <xdr:ext cx="721360" cy="259080"/>
    <xdr:sp macro="" textlink="">
      <xdr:nvSpPr>
        <xdr:cNvPr id="396" name="テキスト ボックス 395"/>
        <xdr:cNvSpPr txBox="1"/>
      </xdr:nvSpPr>
      <xdr:spPr>
        <a:xfrm>
          <a:off x="3606800" y="1363472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163830</xdr:rowOff>
    </xdr:from>
    <xdr:to>
      <xdr:col>15</xdr:col>
      <xdr:colOff>149225</xdr:colOff>
      <xdr:row>80</xdr:row>
      <xdr:rowOff>93980</xdr:rowOff>
    </xdr:to>
    <xdr:sp macro="" textlink="">
      <xdr:nvSpPr>
        <xdr:cNvPr id="397" name="楕円 396"/>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78740</xdr:rowOff>
    </xdr:from>
    <xdr:ext cx="762000" cy="259080"/>
    <xdr:sp macro="" textlink="">
      <xdr:nvSpPr>
        <xdr:cNvPr id="398" name="テキスト ボックス 397"/>
        <xdr:cNvSpPr txBox="1"/>
      </xdr:nvSpPr>
      <xdr:spPr>
        <a:xfrm>
          <a:off x="2717800" y="1379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30480</xdr:rowOff>
    </xdr:from>
    <xdr:to>
      <xdr:col>11</xdr:col>
      <xdr:colOff>60325</xdr:colOff>
      <xdr:row>80</xdr:row>
      <xdr:rowOff>132080</xdr:rowOff>
    </xdr:to>
    <xdr:sp macro="" textlink="">
      <xdr:nvSpPr>
        <xdr:cNvPr id="399" name="楕円 398"/>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116840</xdr:rowOff>
    </xdr:from>
    <xdr:ext cx="746760" cy="259080"/>
    <xdr:sp macro="" textlink="">
      <xdr:nvSpPr>
        <xdr:cNvPr id="400" name="テキスト ボックス 399"/>
        <xdr:cNvSpPr txBox="1"/>
      </xdr:nvSpPr>
      <xdr:spPr>
        <a:xfrm>
          <a:off x="1828800" y="1383284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401" name="楕円 400"/>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55880</xdr:rowOff>
    </xdr:from>
    <xdr:ext cx="746760" cy="259080"/>
    <xdr:sp macro="" textlink="">
      <xdr:nvSpPr>
        <xdr:cNvPr id="402" name="テキスト ボックス 401"/>
        <xdr:cNvSpPr txBox="1"/>
      </xdr:nvSpPr>
      <xdr:spPr>
        <a:xfrm>
          <a:off x="939800" y="1377188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公債費以外は、</a:t>
          </a:r>
          <a:r>
            <a:rPr kumimoji="1" lang="ja-JP" altLang="en-US" sz="1300">
              <a:solidFill>
                <a:schemeClr val="tx1"/>
              </a:solidFill>
              <a:latin typeface="ＭＳ Ｐゴシック"/>
              <a:ea typeface="ＭＳ Ｐゴシック"/>
              <a:cs typeface="+mn-cs"/>
            </a:rPr>
            <a:t>上述した補助費等の減少により、減少</a:t>
          </a:r>
          <a:r>
            <a:rPr kumimoji="1" lang="ja-JP" altLang="ja-JP" sz="1300">
              <a:solidFill>
                <a:schemeClr val="tx1"/>
              </a:solidFill>
              <a:latin typeface="ＭＳ Ｐゴシック"/>
              <a:ea typeface="ＭＳ Ｐゴシック"/>
              <a:cs typeface="+mn-cs"/>
            </a:rPr>
            <a:t>した。近年は、人件費</a:t>
          </a:r>
          <a:r>
            <a:rPr kumimoji="1" lang="ja-JP" altLang="en-US" sz="1300">
              <a:solidFill>
                <a:schemeClr val="tx1"/>
              </a:solidFill>
              <a:latin typeface="ＭＳ Ｐゴシック"/>
              <a:ea typeface="ＭＳ Ｐゴシック"/>
              <a:cs typeface="+mn-cs"/>
            </a:rPr>
            <a:t>や</a:t>
          </a:r>
          <a:r>
            <a:rPr kumimoji="1" lang="ja-JP" altLang="ja-JP" sz="1300">
              <a:solidFill>
                <a:schemeClr val="tx1"/>
              </a:solidFill>
              <a:latin typeface="ＭＳ Ｐゴシック"/>
              <a:ea typeface="ＭＳ Ｐゴシック"/>
              <a:cs typeface="+mn-cs"/>
            </a:rPr>
            <a:t>扶助費が増加傾向にあ</a:t>
          </a:r>
          <a:r>
            <a:rPr kumimoji="1" lang="ja-JP" altLang="en-US" sz="1300">
              <a:solidFill>
                <a:schemeClr val="tx1"/>
              </a:solidFill>
              <a:latin typeface="ＭＳ Ｐゴシック"/>
              <a:ea typeface="ＭＳ Ｐゴシック"/>
              <a:cs typeface="+mn-cs"/>
            </a:rPr>
            <a:t>り</a:t>
          </a:r>
          <a:r>
            <a:rPr kumimoji="1" lang="ja-JP" altLang="ja-JP" sz="1300">
              <a:solidFill>
                <a:schemeClr val="tx1"/>
              </a:solidFill>
              <a:latin typeface="ＭＳ Ｐゴシック"/>
              <a:ea typeface="ＭＳ Ｐゴシック"/>
              <a:cs typeface="+mn-cs"/>
            </a:rPr>
            <a:t>、今後も</a:t>
          </a:r>
          <a:r>
            <a:rPr kumimoji="1" lang="ja-JP" altLang="en-US" sz="1300">
              <a:solidFill>
                <a:schemeClr val="tx1"/>
              </a:solidFill>
              <a:latin typeface="ＭＳ Ｐゴシック"/>
              <a:ea typeface="ＭＳ Ｐゴシック"/>
              <a:cs typeface="+mn-cs"/>
            </a:rPr>
            <a:t>会計年度任用職員制度による人件費の増や少子高齢化の進展による社会保障経費の増など、更なる財政需要が見込まれることから、</a:t>
          </a:r>
          <a:r>
            <a:rPr kumimoji="1" lang="ja-JP" altLang="ja-JP" sz="1300">
              <a:solidFill>
                <a:schemeClr val="tx1"/>
              </a:solidFill>
              <a:latin typeface="ＭＳ Ｐゴシック"/>
              <a:ea typeface="ＭＳ Ｐゴシック"/>
              <a:cs typeface="+mn-cs"/>
            </a:rPr>
            <a:t>事務事業の見直しを進め、選択と集中により財政の健全化に努める。</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69</xdr:row>
      <xdr:rowOff>107950</xdr:rowOff>
    </xdr:from>
    <xdr:ext cx="283210" cy="225425"/>
    <xdr:sp macro="" textlink="">
      <xdr:nvSpPr>
        <xdr:cNvPr id="414" name="テキスト ボックス 413"/>
        <xdr:cNvSpPr txBox="1"/>
      </xdr:nvSpPr>
      <xdr:spPr>
        <a:xfrm>
          <a:off x="12407900" y="11938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2760" cy="250190"/>
    <xdr:sp macro="" textlink="">
      <xdr:nvSpPr>
        <xdr:cNvPr id="416" name="テキスト ボックス 415"/>
        <xdr:cNvSpPr txBox="1"/>
      </xdr:nvSpPr>
      <xdr:spPr>
        <a:xfrm>
          <a:off x="11938000" y="14272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2760" cy="250190"/>
    <xdr:sp macro="" textlink="">
      <xdr:nvSpPr>
        <xdr:cNvPr id="418" name="テキスト ボックス 417"/>
        <xdr:cNvSpPr txBox="1"/>
      </xdr:nvSpPr>
      <xdr:spPr>
        <a:xfrm>
          <a:off x="11938000" y="138150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2760" cy="250190"/>
    <xdr:sp macro="" textlink="">
      <xdr:nvSpPr>
        <xdr:cNvPr id="420" name="テキスト ボックス 419"/>
        <xdr:cNvSpPr txBox="1"/>
      </xdr:nvSpPr>
      <xdr:spPr>
        <a:xfrm>
          <a:off x="11938000" y="133578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2760" cy="250190"/>
    <xdr:sp macro="" textlink="">
      <xdr:nvSpPr>
        <xdr:cNvPr id="422" name="テキスト ボックス 421"/>
        <xdr:cNvSpPr txBox="1"/>
      </xdr:nvSpPr>
      <xdr:spPr>
        <a:xfrm>
          <a:off x="11938000" y="129006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2760" cy="250190"/>
    <xdr:sp macro="" textlink="">
      <xdr:nvSpPr>
        <xdr:cNvPr id="424" name="テキスト ボックス 423"/>
        <xdr:cNvSpPr txBox="1"/>
      </xdr:nvSpPr>
      <xdr:spPr>
        <a:xfrm>
          <a:off x="11938000" y="124434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2760" cy="250190"/>
    <xdr:sp macro="" textlink="">
      <xdr:nvSpPr>
        <xdr:cNvPr id="426" name="テキスト ボックス 425"/>
        <xdr:cNvSpPr txBox="1"/>
      </xdr:nvSpPr>
      <xdr:spPr>
        <a:xfrm>
          <a:off x="11938000" y="11986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49530</xdr:rowOff>
    </xdr:to>
    <xdr:cxnSp macro="">
      <xdr:nvCxnSpPr>
        <xdr:cNvPr id="428" name="直線コネクタ 427"/>
        <xdr:cNvCxnSpPr/>
      </xdr:nvCxnSpPr>
      <xdr:spPr>
        <a:xfrm flipV="1">
          <a:off x="1651000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21590</xdr:rowOff>
    </xdr:from>
    <xdr:ext cx="762000" cy="259080"/>
    <xdr:sp macro="" textlink="">
      <xdr:nvSpPr>
        <xdr:cNvPr id="429" name="公債費以外最小値テキスト"/>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196850</xdr:colOff>
      <xdr:row>80</xdr:row>
      <xdr:rowOff>49530</xdr:rowOff>
    </xdr:to>
    <xdr:cxnSp macro="">
      <xdr:nvCxnSpPr>
        <xdr:cNvPr id="430" name="直線コネクタ 429"/>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0190"/>
    <xdr:sp macro="" textlink="">
      <xdr:nvSpPr>
        <xdr:cNvPr id="431" name="公債費以外最大値テキスト"/>
        <xdr:cNvSpPr txBox="1"/>
      </xdr:nvSpPr>
      <xdr:spPr>
        <a:xfrm>
          <a:off x="16598900" y="12443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95250</xdr:rowOff>
    </xdr:from>
    <xdr:to>
      <xdr:col>82</xdr:col>
      <xdr:colOff>107950</xdr:colOff>
      <xdr:row>76</xdr:row>
      <xdr:rowOff>104140</xdr:rowOff>
    </xdr:to>
    <xdr:cxnSp macro="">
      <xdr:nvCxnSpPr>
        <xdr:cNvPr id="433" name="直線コネクタ 432"/>
        <xdr:cNvCxnSpPr/>
      </xdr:nvCxnSpPr>
      <xdr:spPr>
        <a:xfrm flipV="1">
          <a:off x="15671800" y="131254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121285</xdr:rowOff>
    </xdr:from>
    <xdr:ext cx="762000" cy="250825"/>
    <xdr:sp macro="" textlink="">
      <xdr:nvSpPr>
        <xdr:cNvPr id="434" name="公債費以外平均値テキスト"/>
        <xdr:cNvSpPr txBox="1"/>
      </xdr:nvSpPr>
      <xdr:spPr>
        <a:xfrm>
          <a:off x="16598900" y="1315148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149225</xdr:rowOff>
    </xdr:from>
    <xdr:to>
      <xdr:col>82</xdr:col>
      <xdr:colOff>158750</xdr:colOff>
      <xdr:row>77</xdr:row>
      <xdr:rowOff>79375</xdr:rowOff>
    </xdr:to>
    <xdr:sp macro="" textlink="">
      <xdr:nvSpPr>
        <xdr:cNvPr id="435" name="フローチャート: 判断 434"/>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72390</xdr:rowOff>
    </xdr:from>
    <xdr:to>
      <xdr:col>78</xdr:col>
      <xdr:colOff>69850</xdr:colOff>
      <xdr:row>76</xdr:row>
      <xdr:rowOff>104140</xdr:rowOff>
    </xdr:to>
    <xdr:cxnSp macro="">
      <xdr:nvCxnSpPr>
        <xdr:cNvPr id="436" name="直線コネクタ 435"/>
        <xdr:cNvCxnSpPr/>
      </xdr:nvCxnSpPr>
      <xdr:spPr>
        <a:xfrm>
          <a:off x="14782800" y="13102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27940</xdr:rowOff>
    </xdr:from>
    <xdr:to>
      <xdr:col>78</xdr:col>
      <xdr:colOff>120650</xdr:colOff>
      <xdr:row>77</xdr:row>
      <xdr:rowOff>129540</xdr:rowOff>
    </xdr:to>
    <xdr:sp macro="" textlink="">
      <xdr:nvSpPr>
        <xdr:cNvPr id="437" name="フローチャート: 判断 436"/>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114300</xdr:rowOff>
    </xdr:from>
    <xdr:ext cx="736600" cy="259080"/>
    <xdr:sp macro="" textlink="">
      <xdr:nvSpPr>
        <xdr:cNvPr id="438" name="テキスト ボックス 437"/>
        <xdr:cNvSpPr txBox="1"/>
      </xdr:nvSpPr>
      <xdr:spPr>
        <a:xfrm>
          <a:off x="15290800" y="13315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40640</xdr:rowOff>
    </xdr:from>
    <xdr:to>
      <xdr:col>73</xdr:col>
      <xdr:colOff>180975</xdr:colOff>
      <xdr:row>76</xdr:row>
      <xdr:rowOff>72390</xdr:rowOff>
    </xdr:to>
    <xdr:cxnSp macro="">
      <xdr:nvCxnSpPr>
        <xdr:cNvPr id="439" name="直線コネクタ 438"/>
        <xdr:cNvCxnSpPr/>
      </xdr:nvCxnSpPr>
      <xdr:spPr>
        <a:xfrm>
          <a:off x="13893800" y="130708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5080</xdr:rowOff>
    </xdr:from>
    <xdr:to>
      <xdr:col>74</xdr:col>
      <xdr:colOff>31750</xdr:colOff>
      <xdr:row>77</xdr:row>
      <xdr:rowOff>106680</xdr:rowOff>
    </xdr:to>
    <xdr:sp macro="" textlink="">
      <xdr:nvSpPr>
        <xdr:cNvPr id="440" name="フローチャート: 判断 439"/>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91440</xdr:rowOff>
    </xdr:from>
    <xdr:ext cx="762000" cy="259080"/>
    <xdr:sp macro="" textlink="">
      <xdr:nvSpPr>
        <xdr:cNvPr id="441" name="テキスト ボックス 440"/>
        <xdr:cNvSpPr txBox="1"/>
      </xdr:nvSpPr>
      <xdr:spPr>
        <a:xfrm>
          <a:off x="14401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40640</xdr:rowOff>
    </xdr:from>
    <xdr:to>
      <xdr:col>69</xdr:col>
      <xdr:colOff>92075</xdr:colOff>
      <xdr:row>76</xdr:row>
      <xdr:rowOff>168275</xdr:rowOff>
    </xdr:to>
    <xdr:cxnSp macro="">
      <xdr:nvCxnSpPr>
        <xdr:cNvPr id="442" name="直線コネクタ 441"/>
        <xdr:cNvCxnSpPr/>
      </xdr:nvCxnSpPr>
      <xdr:spPr>
        <a:xfrm flipV="1">
          <a:off x="13004800" y="1307084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3" name="フローチャート: 判断 442"/>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46760" cy="259080"/>
    <xdr:sp macro="" textlink="">
      <xdr:nvSpPr>
        <xdr:cNvPr id="444" name="テキスト ボックス 443"/>
        <xdr:cNvSpPr txBox="1"/>
      </xdr:nvSpPr>
      <xdr:spPr>
        <a:xfrm>
          <a:off x="13512800" y="1328420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36830</xdr:rowOff>
    </xdr:from>
    <xdr:ext cx="762000" cy="259080"/>
    <xdr:sp macro="" textlink="">
      <xdr:nvSpPr>
        <xdr:cNvPr id="446" name="テキスト ボックス 445"/>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6760" cy="259080"/>
    <xdr:sp macro="" textlink="">
      <xdr:nvSpPr>
        <xdr:cNvPr id="448" name="テキスト ボックス 447"/>
        <xdr:cNvSpPr txBox="1"/>
      </xdr:nvSpPr>
      <xdr:spPr>
        <a:xfrm>
          <a:off x="15455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6760" cy="259080"/>
    <xdr:sp macro="" textlink="">
      <xdr:nvSpPr>
        <xdr:cNvPr id="449" name="テキスト ボックス 448"/>
        <xdr:cNvSpPr txBox="1"/>
      </xdr:nvSpPr>
      <xdr:spPr>
        <a:xfrm>
          <a:off x="14566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6760" cy="259080"/>
    <xdr:sp macro="" textlink="">
      <xdr:nvSpPr>
        <xdr:cNvPr id="451" name="テキスト ボックス 450"/>
        <xdr:cNvSpPr txBox="1"/>
      </xdr:nvSpPr>
      <xdr:spPr>
        <a:xfrm>
          <a:off x="12788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44450</xdr:rowOff>
    </xdr:from>
    <xdr:to>
      <xdr:col>82</xdr:col>
      <xdr:colOff>158750</xdr:colOff>
      <xdr:row>76</xdr:row>
      <xdr:rowOff>146050</xdr:rowOff>
    </xdr:to>
    <xdr:sp macro="" textlink="">
      <xdr:nvSpPr>
        <xdr:cNvPr id="452" name="楕円 451"/>
        <xdr:cNvSpPr/>
      </xdr:nvSpPr>
      <xdr:spPr>
        <a:xfrm>
          <a:off x="16459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60960</xdr:rowOff>
    </xdr:from>
    <xdr:ext cx="762000" cy="259080"/>
    <xdr:sp macro="" textlink="">
      <xdr:nvSpPr>
        <xdr:cNvPr id="453" name="公債費以外該当値テキスト"/>
        <xdr:cNvSpPr txBox="1"/>
      </xdr:nvSpPr>
      <xdr:spPr>
        <a:xfrm>
          <a:off x="16598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53340</xdr:rowOff>
    </xdr:from>
    <xdr:to>
      <xdr:col>78</xdr:col>
      <xdr:colOff>120650</xdr:colOff>
      <xdr:row>76</xdr:row>
      <xdr:rowOff>154940</xdr:rowOff>
    </xdr:to>
    <xdr:sp macro="" textlink="">
      <xdr:nvSpPr>
        <xdr:cNvPr id="454" name="楕円 453"/>
        <xdr:cNvSpPr/>
      </xdr:nvSpPr>
      <xdr:spPr>
        <a:xfrm>
          <a:off x="15621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165100</xdr:rowOff>
    </xdr:from>
    <xdr:ext cx="736600" cy="259080"/>
    <xdr:sp macro="" textlink="">
      <xdr:nvSpPr>
        <xdr:cNvPr id="455" name="テキスト ボックス 454"/>
        <xdr:cNvSpPr txBox="1"/>
      </xdr:nvSpPr>
      <xdr:spPr>
        <a:xfrm>
          <a:off x="15290800" y="12852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21590</xdr:rowOff>
    </xdr:from>
    <xdr:to>
      <xdr:col>74</xdr:col>
      <xdr:colOff>31750</xdr:colOff>
      <xdr:row>76</xdr:row>
      <xdr:rowOff>123190</xdr:rowOff>
    </xdr:to>
    <xdr:sp macro="" textlink="">
      <xdr:nvSpPr>
        <xdr:cNvPr id="456" name="楕円 455"/>
        <xdr:cNvSpPr/>
      </xdr:nvSpPr>
      <xdr:spPr>
        <a:xfrm>
          <a:off x="14732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133350</xdr:rowOff>
    </xdr:from>
    <xdr:ext cx="762000" cy="250190"/>
    <xdr:sp macro="" textlink="">
      <xdr:nvSpPr>
        <xdr:cNvPr id="457" name="テキスト ボックス 456"/>
        <xdr:cNvSpPr txBox="1"/>
      </xdr:nvSpPr>
      <xdr:spPr>
        <a:xfrm>
          <a:off x="14401800" y="128206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160655</xdr:rowOff>
    </xdr:from>
    <xdr:to>
      <xdr:col>69</xdr:col>
      <xdr:colOff>142875</xdr:colOff>
      <xdr:row>76</xdr:row>
      <xdr:rowOff>90805</xdr:rowOff>
    </xdr:to>
    <xdr:sp macro="" textlink="">
      <xdr:nvSpPr>
        <xdr:cNvPr id="458" name="楕円 457"/>
        <xdr:cNvSpPr/>
      </xdr:nvSpPr>
      <xdr:spPr>
        <a:xfrm>
          <a:off x="13843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100965</xdr:rowOff>
    </xdr:from>
    <xdr:ext cx="746760" cy="248285"/>
    <xdr:sp macro="" textlink="">
      <xdr:nvSpPr>
        <xdr:cNvPr id="459" name="テキスト ボックス 458"/>
        <xdr:cNvSpPr txBox="1"/>
      </xdr:nvSpPr>
      <xdr:spPr>
        <a:xfrm>
          <a:off x="13512800" y="12788265"/>
          <a:ext cx="746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60" name="楕円 459"/>
        <xdr:cNvSpPr/>
      </xdr:nvSpPr>
      <xdr:spPr>
        <a:xfrm>
          <a:off x="12954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57785</xdr:rowOff>
    </xdr:from>
    <xdr:ext cx="762000" cy="259080"/>
    <xdr:sp macro="" textlink="">
      <xdr:nvSpPr>
        <xdr:cNvPr id="461" name="テキスト ボックス 460"/>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6240" cy="269875"/>
    <xdr:sp macro="" textlink="">
      <xdr:nvSpPr>
        <xdr:cNvPr id="29" name="テキスト ボックス 28"/>
        <xdr:cNvSpPr txBox="1"/>
      </xdr:nvSpPr>
      <xdr:spPr>
        <a:xfrm>
          <a:off x="1676400" y="1270000"/>
          <a:ext cx="39624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8255</xdr:rowOff>
    </xdr:from>
    <xdr:to>
      <xdr:col>29</xdr:col>
      <xdr:colOff>127000</xdr:colOff>
      <xdr:row>19</xdr:row>
      <xdr:rowOff>110490</xdr:rowOff>
    </xdr:to>
    <xdr:cxnSp macro="">
      <xdr:nvCxnSpPr>
        <xdr:cNvPr id="47" name="直線コネクタ 46"/>
        <xdr:cNvCxnSpPr/>
      </xdr:nvCxnSpPr>
      <xdr:spPr>
        <a:xfrm flipV="1">
          <a:off x="565150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82550</xdr:rowOff>
    </xdr:from>
    <xdr:ext cx="746760" cy="259080"/>
    <xdr:sp macro="" textlink="">
      <xdr:nvSpPr>
        <xdr:cNvPr id="48" name="人口1人当たり決算額の推移最小値テキスト130"/>
        <xdr:cNvSpPr txBox="1"/>
      </xdr:nvSpPr>
      <xdr:spPr>
        <a:xfrm>
          <a:off x="5740400" y="338772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110490</xdr:rowOff>
    </xdr:from>
    <xdr:to>
      <xdr:col>30</xdr:col>
      <xdr:colOff>25400</xdr:colOff>
      <xdr:row>19</xdr:row>
      <xdr:rowOff>110490</xdr:rowOff>
    </xdr:to>
    <xdr:cxnSp macro="">
      <xdr:nvCxnSpPr>
        <xdr:cNvPr id="49" name="直線コネクタ 48"/>
        <xdr:cNvCxnSpPr/>
      </xdr:nvCxnSpPr>
      <xdr:spPr>
        <a:xfrm>
          <a:off x="5562600" y="341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94615</xdr:rowOff>
    </xdr:from>
    <xdr:ext cx="746760" cy="259080"/>
    <xdr:sp macro="" textlink="">
      <xdr:nvSpPr>
        <xdr:cNvPr id="50" name="人口1人当たり決算額の推移最大値テキスト130"/>
        <xdr:cNvSpPr txBox="1"/>
      </xdr:nvSpPr>
      <xdr:spPr>
        <a:xfrm>
          <a:off x="5740400" y="168529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8255</xdr:rowOff>
    </xdr:from>
    <xdr:to>
      <xdr:col>30</xdr:col>
      <xdr:colOff>25400</xdr:colOff>
      <xdr:row>11</xdr:row>
      <xdr:rowOff>8255</xdr:rowOff>
    </xdr:to>
    <xdr:cxnSp macro="">
      <xdr:nvCxnSpPr>
        <xdr:cNvPr id="51" name="直線コネクタ 50"/>
        <xdr:cNvCxnSpPr/>
      </xdr:nvCxnSpPr>
      <xdr:spPr>
        <a:xfrm>
          <a:off x="5562600" y="1941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127000</xdr:rowOff>
    </xdr:from>
    <xdr:to>
      <xdr:col>29</xdr:col>
      <xdr:colOff>127000</xdr:colOff>
      <xdr:row>16</xdr:row>
      <xdr:rowOff>166370</xdr:rowOff>
    </xdr:to>
    <xdr:cxnSp macro="">
      <xdr:nvCxnSpPr>
        <xdr:cNvPr id="52" name="直線コネクタ 51"/>
        <xdr:cNvCxnSpPr/>
      </xdr:nvCxnSpPr>
      <xdr:spPr>
        <a:xfrm flipV="1">
          <a:off x="5003800" y="2746375"/>
          <a:ext cx="647700" cy="210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111760</xdr:rowOff>
    </xdr:from>
    <xdr:ext cx="746760" cy="248920"/>
    <xdr:sp macro="" textlink="">
      <xdr:nvSpPr>
        <xdr:cNvPr id="53" name="人口1人当たり決算額の推移平均値テキスト130"/>
        <xdr:cNvSpPr txBox="1"/>
      </xdr:nvSpPr>
      <xdr:spPr>
        <a:xfrm>
          <a:off x="5740400" y="2731135"/>
          <a:ext cx="7467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92710</xdr:rowOff>
    </xdr:from>
    <xdr:to>
      <xdr:col>29</xdr:col>
      <xdr:colOff>177800</xdr:colOff>
      <xdr:row>16</xdr:row>
      <xdr:rowOff>22860</xdr:rowOff>
    </xdr:to>
    <xdr:sp macro="" textlink="">
      <xdr:nvSpPr>
        <xdr:cNvPr id="54" name="フローチャート: 判断 53"/>
        <xdr:cNvSpPr/>
      </xdr:nvSpPr>
      <xdr:spPr>
        <a:xfrm>
          <a:off x="5600700" y="271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166370</xdr:rowOff>
    </xdr:from>
    <xdr:to>
      <xdr:col>26</xdr:col>
      <xdr:colOff>50800</xdr:colOff>
      <xdr:row>17</xdr:row>
      <xdr:rowOff>23495</xdr:rowOff>
    </xdr:to>
    <xdr:cxnSp macro="">
      <xdr:nvCxnSpPr>
        <xdr:cNvPr id="55" name="直線コネクタ 54"/>
        <xdr:cNvCxnSpPr/>
      </xdr:nvCxnSpPr>
      <xdr:spPr>
        <a:xfrm flipV="1">
          <a:off x="4305300" y="295719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635</xdr:rowOff>
    </xdr:from>
    <xdr:to>
      <xdr:col>26</xdr:col>
      <xdr:colOff>101600</xdr:colOff>
      <xdr:row>16</xdr:row>
      <xdr:rowOff>102235</xdr:rowOff>
    </xdr:to>
    <xdr:sp macro="" textlink="">
      <xdr:nvSpPr>
        <xdr:cNvPr id="56" name="フローチャート: 判断 55"/>
        <xdr:cNvSpPr/>
      </xdr:nvSpPr>
      <xdr:spPr>
        <a:xfrm>
          <a:off x="49530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112395</xdr:rowOff>
    </xdr:from>
    <xdr:ext cx="736600" cy="248285"/>
    <xdr:sp macro="" textlink="">
      <xdr:nvSpPr>
        <xdr:cNvPr id="57" name="テキスト ボックス 56"/>
        <xdr:cNvSpPr txBox="1"/>
      </xdr:nvSpPr>
      <xdr:spPr>
        <a:xfrm>
          <a:off x="4622800" y="256032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23495</xdr:rowOff>
    </xdr:from>
    <xdr:to>
      <xdr:col>22</xdr:col>
      <xdr:colOff>114300</xdr:colOff>
      <xdr:row>17</xdr:row>
      <xdr:rowOff>36195</xdr:rowOff>
    </xdr:to>
    <xdr:cxnSp macro="">
      <xdr:nvCxnSpPr>
        <xdr:cNvPr id="58" name="直線コネクタ 57"/>
        <xdr:cNvCxnSpPr/>
      </xdr:nvCxnSpPr>
      <xdr:spPr>
        <a:xfrm flipV="1">
          <a:off x="3606800" y="298577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25400</xdr:rowOff>
    </xdr:from>
    <xdr:to>
      <xdr:col>22</xdr:col>
      <xdr:colOff>165100</xdr:colOff>
      <xdr:row>16</xdr:row>
      <xdr:rowOff>127000</xdr:rowOff>
    </xdr:to>
    <xdr:sp macro="" textlink="">
      <xdr:nvSpPr>
        <xdr:cNvPr id="59" name="フローチャート: 判断 58"/>
        <xdr:cNvSpPr/>
      </xdr:nvSpPr>
      <xdr:spPr>
        <a:xfrm>
          <a:off x="42545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137160</xdr:rowOff>
    </xdr:from>
    <xdr:ext cx="762000" cy="259080"/>
    <xdr:sp macro="" textlink="">
      <xdr:nvSpPr>
        <xdr:cNvPr id="60" name="テキスト ボックス 59"/>
        <xdr:cNvSpPr txBox="1"/>
      </xdr:nvSpPr>
      <xdr:spPr>
        <a:xfrm>
          <a:off x="3924300" y="258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36195</xdr:rowOff>
    </xdr:from>
    <xdr:to>
      <xdr:col>18</xdr:col>
      <xdr:colOff>177800</xdr:colOff>
      <xdr:row>17</xdr:row>
      <xdr:rowOff>45085</xdr:rowOff>
    </xdr:to>
    <xdr:cxnSp macro="">
      <xdr:nvCxnSpPr>
        <xdr:cNvPr id="61" name="直線コネクタ 60"/>
        <xdr:cNvCxnSpPr/>
      </xdr:nvCxnSpPr>
      <xdr:spPr>
        <a:xfrm flipV="1">
          <a:off x="2908300" y="299847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40640</xdr:rowOff>
    </xdr:from>
    <xdr:to>
      <xdr:col>19</xdr:col>
      <xdr:colOff>38100</xdr:colOff>
      <xdr:row>16</xdr:row>
      <xdr:rowOff>141605</xdr:rowOff>
    </xdr:to>
    <xdr:sp macro="" textlink="">
      <xdr:nvSpPr>
        <xdr:cNvPr id="62" name="フローチャート: 判断 61"/>
        <xdr:cNvSpPr/>
      </xdr:nvSpPr>
      <xdr:spPr>
        <a:xfrm>
          <a:off x="3556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151765</xdr:rowOff>
    </xdr:from>
    <xdr:ext cx="762000" cy="259080"/>
    <xdr:sp macro="" textlink="">
      <xdr:nvSpPr>
        <xdr:cNvPr id="63" name="テキスト ボックス 62"/>
        <xdr:cNvSpPr txBox="1"/>
      </xdr:nvSpPr>
      <xdr:spPr>
        <a:xfrm>
          <a:off x="32258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57785</xdr:rowOff>
    </xdr:from>
    <xdr:to>
      <xdr:col>15</xdr:col>
      <xdr:colOff>101600</xdr:colOff>
      <xdr:row>16</xdr:row>
      <xdr:rowOff>159385</xdr:rowOff>
    </xdr:to>
    <xdr:sp macro="" textlink="">
      <xdr:nvSpPr>
        <xdr:cNvPr id="64" name="フローチャート: 判断 63"/>
        <xdr:cNvSpPr/>
      </xdr:nvSpPr>
      <xdr:spPr>
        <a:xfrm>
          <a:off x="2857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169545</xdr:rowOff>
    </xdr:from>
    <xdr:ext cx="762000" cy="248285"/>
    <xdr:sp macro="" textlink="">
      <xdr:nvSpPr>
        <xdr:cNvPr id="65" name="テキスト ボックス 64"/>
        <xdr:cNvSpPr txBox="1"/>
      </xdr:nvSpPr>
      <xdr:spPr>
        <a:xfrm>
          <a:off x="2527300" y="26174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6760" cy="259080"/>
    <xdr:sp macro="" textlink="">
      <xdr:nvSpPr>
        <xdr:cNvPr id="66" name="テキスト ボックス 65"/>
        <xdr:cNvSpPr txBox="1"/>
      </xdr:nvSpPr>
      <xdr:spPr>
        <a:xfrm>
          <a:off x="5473700" y="39598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76200</xdr:rowOff>
    </xdr:from>
    <xdr:to>
      <xdr:col>29</xdr:col>
      <xdr:colOff>177800</xdr:colOff>
      <xdr:row>16</xdr:row>
      <xdr:rowOff>6350</xdr:rowOff>
    </xdr:to>
    <xdr:sp macro="" textlink="">
      <xdr:nvSpPr>
        <xdr:cNvPr id="71" name="楕円 70"/>
        <xdr:cNvSpPr/>
      </xdr:nvSpPr>
      <xdr:spPr>
        <a:xfrm>
          <a:off x="5600700" y="269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92710</xdr:rowOff>
    </xdr:from>
    <xdr:ext cx="746760" cy="259080"/>
    <xdr:sp macro="" textlink="">
      <xdr:nvSpPr>
        <xdr:cNvPr id="72" name="人口1人当たり決算額の推移該当値テキスト130"/>
        <xdr:cNvSpPr txBox="1"/>
      </xdr:nvSpPr>
      <xdr:spPr>
        <a:xfrm>
          <a:off x="5740400" y="254063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114935</xdr:rowOff>
    </xdr:from>
    <xdr:to>
      <xdr:col>26</xdr:col>
      <xdr:colOff>101600</xdr:colOff>
      <xdr:row>17</xdr:row>
      <xdr:rowOff>45085</xdr:rowOff>
    </xdr:to>
    <xdr:sp macro="" textlink="">
      <xdr:nvSpPr>
        <xdr:cNvPr id="73" name="楕円 72"/>
        <xdr:cNvSpPr/>
      </xdr:nvSpPr>
      <xdr:spPr>
        <a:xfrm>
          <a:off x="4953000" y="290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29845</xdr:rowOff>
    </xdr:from>
    <xdr:ext cx="736600" cy="250825"/>
    <xdr:sp macro="" textlink="">
      <xdr:nvSpPr>
        <xdr:cNvPr id="74" name="テキスト ボックス 73"/>
        <xdr:cNvSpPr txBox="1"/>
      </xdr:nvSpPr>
      <xdr:spPr>
        <a:xfrm>
          <a:off x="4622800" y="29921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144145</xdr:rowOff>
    </xdr:from>
    <xdr:to>
      <xdr:col>22</xdr:col>
      <xdr:colOff>165100</xdr:colOff>
      <xdr:row>17</xdr:row>
      <xdr:rowOff>74930</xdr:rowOff>
    </xdr:to>
    <xdr:sp macro="" textlink="">
      <xdr:nvSpPr>
        <xdr:cNvPr id="75" name="楕円 74"/>
        <xdr:cNvSpPr/>
      </xdr:nvSpPr>
      <xdr:spPr>
        <a:xfrm>
          <a:off x="4254500" y="2934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59055</xdr:rowOff>
    </xdr:from>
    <xdr:ext cx="762000" cy="259080"/>
    <xdr:sp macro="" textlink="">
      <xdr:nvSpPr>
        <xdr:cNvPr id="76" name="テキスト ボックス 75"/>
        <xdr:cNvSpPr txBox="1"/>
      </xdr:nvSpPr>
      <xdr:spPr>
        <a:xfrm>
          <a:off x="3924300" y="302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156845</xdr:rowOff>
    </xdr:from>
    <xdr:to>
      <xdr:col>19</xdr:col>
      <xdr:colOff>38100</xdr:colOff>
      <xdr:row>17</xdr:row>
      <xdr:rowOff>86995</xdr:rowOff>
    </xdr:to>
    <xdr:sp macro="" textlink="">
      <xdr:nvSpPr>
        <xdr:cNvPr id="77" name="楕円 76"/>
        <xdr:cNvSpPr/>
      </xdr:nvSpPr>
      <xdr:spPr>
        <a:xfrm>
          <a:off x="3556000" y="294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71755</xdr:rowOff>
    </xdr:from>
    <xdr:ext cx="762000" cy="259080"/>
    <xdr:sp macro="" textlink="">
      <xdr:nvSpPr>
        <xdr:cNvPr id="78" name="テキスト ボックス 77"/>
        <xdr:cNvSpPr txBox="1"/>
      </xdr:nvSpPr>
      <xdr:spPr>
        <a:xfrm>
          <a:off x="3225800" y="303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166370</xdr:rowOff>
    </xdr:from>
    <xdr:to>
      <xdr:col>15</xdr:col>
      <xdr:colOff>101600</xdr:colOff>
      <xdr:row>17</xdr:row>
      <xdr:rowOff>95885</xdr:rowOff>
    </xdr:to>
    <xdr:sp macro="" textlink="">
      <xdr:nvSpPr>
        <xdr:cNvPr id="79" name="楕円 78"/>
        <xdr:cNvSpPr/>
      </xdr:nvSpPr>
      <xdr:spPr>
        <a:xfrm>
          <a:off x="2857500" y="29571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80645</xdr:rowOff>
    </xdr:from>
    <xdr:ext cx="762000" cy="259080"/>
    <xdr:sp macro="" textlink="">
      <xdr:nvSpPr>
        <xdr:cNvPr id="80" name="テキスト ボックス 79"/>
        <xdr:cNvSpPr txBox="1"/>
      </xdr:nvSpPr>
      <xdr:spPr>
        <a:xfrm>
          <a:off x="25273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76,934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6240" cy="275590"/>
    <xdr:sp macro="" textlink="">
      <xdr:nvSpPr>
        <xdr:cNvPr id="94" name="テキスト ボックス 93"/>
        <xdr:cNvSpPr txBox="1"/>
      </xdr:nvSpPr>
      <xdr:spPr>
        <a:xfrm>
          <a:off x="1676400" y="5270500"/>
          <a:ext cx="3962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7" name="テキスト ボックス 96"/>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75565</xdr:rowOff>
    </xdr:from>
    <xdr:to>
      <xdr:col>29</xdr:col>
      <xdr:colOff>127000</xdr:colOff>
      <xdr:row>38</xdr:row>
      <xdr:rowOff>88900</xdr:rowOff>
    </xdr:to>
    <xdr:cxnSp macro="">
      <xdr:nvCxnSpPr>
        <xdr:cNvPr id="107" name="直線コネクタ 106"/>
        <xdr:cNvCxnSpPr/>
      </xdr:nvCxnSpPr>
      <xdr:spPr>
        <a:xfrm flipV="1">
          <a:off x="565150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60960</xdr:rowOff>
    </xdr:from>
    <xdr:ext cx="746760" cy="259715"/>
    <xdr:sp macro="" textlink="">
      <xdr:nvSpPr>
        <xdr:cNvPr id="108" name="人口1人当たり決算額の推移最小値テキスト445"/>
        <xdr:cNvSpPr txBox="1"/>
      </xdr:nvSpPr>
      <xdr:spPr>
        <a:xfrm>
          <a:off x="5740400" y="7528560"/>
          <a:ext cx="7467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88900</xdr:rowOff>
    </xdr:from>
    <xdr:to>
      <xdr:col>30</xdr:col>
      <xdr:colOff>25400</xdr:colOff>
      <xdr:row>38</xdr:row>
      <xdr:rowOff>88900</xdr:rowOff>
    </xdr:to>
    <xdr:cxnSp macro="">
      <xdr:nvCxnSpPr>
        <xdr:cNvPr id="109" name="直線コネクタ 108"/>
        <xdr:cNvCxnSpPr/>
      </xdr:nvCxnSpPr>
      <xdr:spPr>
        <a:xfrm>
          <a:off x="5562600" y="755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161290</xdr:rowOff>
    </xdr:from>
    <xdr:ext cx="746760" cy="259715"/>
    <xdr:sp macro="" textlink="">
      <xdr:nvSpPr>
        <xdr:cNvPr id="110" name="人口1人当たり決算額の推移最大値テキスト445"/>
        <xdr:cNvSpPr txBox="1"/>
      </xdr:nvSpPr>
      <xdr:spPr>
        <a:xfrm>
          <a:off x="5740400" y="6085840"/>
          <a:ext cx="7467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75565</xdr:rowOff>
    </xdr:from>
    <xdr:to>
      <xdr:col>30</xdr:col>
      <xdr:colOff>25400</xdr:colOff>
      <xdr:row>34</xdr:row>
      <xdr:rowOff>75565</xdr:rowOff>
    </xdr:to>
    <xdr:cxnSp macro="">
      <xdr:nvCxnSpPr>
        <xdr:cNvPr id="111" name="直線コネクタ 110"/>
        <xdr:cNvCxnSpPr/>
      </xdr:nvCxnSpPr>
      <xdr:spPr>
        <a:xfrm>
          <a:off x="5562600" y="6343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111760</xdr:rowOff>
    </xdr:from>
    <xdr:to>
      <xdr:col>29</xdr:col>
      <xdr:colOff>127000</xdr:colOff>
      <xdr:row>37</xdr:row>
      <xdr:rowOff>137160</xdr:rowOff>
    </xdr:to>
    <xdr:cxnSp macro="">
      <xdr:nvCxnSpPr>
        <xdr:cNvPr id="112" name="直線コネクタ 111"/>
        <xdr:cNvCxnSpPr/>
      </xdr:nvCxnSpPr>
      <xdr:spPr>
        <a:xfrm>
          <a:off x="5003800" y="7236460"/>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191135</xdr:rowOff>
    </xdr:from>
    <xdr:ext cx="746760" cy="249555"/>
    <xdr:sp macro="" textlink="">
      <xdr:nvSpPr>
        <xdr:cNvPr id="113" name="人口1人当たり決算額の推移平均値テキスト445"/>
        <xdr:cNvSpPr txBox="1"/>
      </xdr:nvSpPr>
      <xdr:spPr>
        <a:xfrm>
          <a:off x="5740400" y="6801485"/>
          <a:ext cx="7467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3175</xdr:rowOff>
    </xdr:from>
    <xdr:to>
      <xdr:col>29</xdr:col>
      <xdr:colOff>177800</xdr:colOff>
      <xdr:row>36</xdr:row>
      <xdr:rowOff>104775</xdr:rowOff>
    </xdr:to>
    <xdr:sp macro="" textlink="">
      <xdr:nvSpPr>
        <xdr:cNvPr id="114" name="フローチャート: 判断 113"/>
        <xdr:cNvSpPr/>
      </xdr:nvSpPr>
      <xdr:spPr>
        <a:xfrm>
          <a:off x="56007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129540</xdr:rowOff>
    </xdr:from>
    <xdr:to>
      <xdr:col>26</xdr:col>
      <xdr:colOff>50800</xdr:colOff>
      <xdr:row>37</xdr:row>
      <xdr:rowOff>111760</xdr:rowOff>
    </xdr:to>
    <xdr:cxnSp macro="">
      <xdr:nvCxnSpPr>
        <xdr:cNvPr id="115" name="直線コネクタ 114"/>
        <xdr:cNvCxnSpPr/>
      </xdr:nvCxnSpPr>
      <xdr:spPr>
        <a:xfrm>
          <a:off x="4305300" y="7082790"/>
          <a:ext cx="698500" cy="153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333375</xdr:rowOff>
    </xdr:from>
    <xdr:to>
      <xdr:col>26</xdr:col>
      <xdr:colOff>101600</xdr:colOff>
      <xdr:row>36</xdr:row>
      <xdr:rowOff>92075</xdr:rowOff>
    </xdr:to>
    <xdr:sp macro="" textlink="">
      <xdr:nvSpPr>
        <xdr:cNvPr id="116" name="フローチャート: 判断 115"/>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102235</xdr:rowOff>
    </xdr:from>
    <xdr:ext cx="736600" cy="258445"/>
    <xdr:sp macro="" textlink="">
      <xdr:nvSpPr>
        <xdr:cNvPr id="117" name="テキスト ボックス 116"/>
        <xdr:cNvSpPr txBox="1"/>
      </xdr:nvSpPr>
      <xdr:spPr>
        <a:xfrm>
          <a:off x="4622800" y="6712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97790</xdr:rowOff>
    </xdr:from>
    <xdr:to>
      <xdr:col>22</xdr:col>
      <xdr:colOff>114300</xdr:colOff>
      <xdr:row>36</xdr:row>
      <xdr:rowOff>129540</xdr:rowOff>
    </xdr:to>
    <xdr:cxnSp macro="">
      <xdr:nvCxnSpPr>
        <xdr:cNvPr id="118" name="直線コネクタ 117"/>
        <xdr:cNvCxnSpPr/>
      </xdr:nvCxnSpPr>
      <xdr:spPr>
        <a:xfrm>
          <a:off x="3606800" y="705104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337820</xdr:rowOff>
    </xdr:from>
    <xdr:to>
      <xdr:col>22</xdr:col>
      <xdr:colOff>165100</xdr:colOff>
      <xdr:row>36</xdr:row>
      <xdr:rowOff>95885</xdr:rowOff>
    </xdr:to>
    <xdr:sp macro="" textlink="">
      <xdr:nvSpPr>
        <xdr:cNvPr id="119" name="フローチャート: 判断 118"/>
        <xdr:cNvSpPr/>
      </xdr:nvSpPr>
      <xdr:spPr>
        <a:xfrm>
          <a:off x="42545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106045</xdr:rowOff>
    </xdr:from>
    <xdr:ext cx="762000" cy="259080"/>
    <xdr:sp macro="" textlink="">
      <xdr:nvSpPr>
        <xdr:cNvPr id="120" name="テキスト ボックス 119"/>
        <xdr:cNvSpPr txBox="1"/>
      </xdr:nvSpPr>
      <xdr:spPr>
        <a:xfrm>
          <a:off x="3924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18415</xdr:rowOff>
    </xdr:from>
    <xdr:to>
      <xdr:col>18</xdr:col>
      <xdr:colOff>177800</xdr:colOff>
      <xdr:row>36</xdr:row>
      <xdr:rowOff>97790</xdr:rowOff>
    </xdr:to>
    <xdr:cxnSp macro="">
      <xdr:nvCxnSpPr>
        <xdr:cNvPr id="121" name="直線コネクタ 120"/>
        <xdr:cNvCxnSpPr/>
      </xdr:nvCxnSpPr>
      <xdr:spPr>
        <a:xfrm>
          <a:off x="2908300" y="6971665"/>
          <a:ext cx="6985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320040</xdr:rowOff>
    </xdr:from>
    <xdr:to>
      <xdr:col>19</xdr:col>
      <xdr:colOff>38100</xdr:colOff>
      <xdr:row>36</xdr:row>
      <xdr:rowOff>79375</xdr:rowOff>
    </xdr:to>
    <xdr:sp macro="" textlink="">
      <xdr:nvSpPr>
        <xdr:cNvPr id="122" name="フローチャート: 判断 121"/>
        <xdr:cNvSpPr/>
      </xdr:nvSpPr>
      <xdr:spPr>
        <a:xfrm>
          <a:off x="35560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90170</xdr:rowOff>
    </xdr:from>
    <xdr:ext cx="762000" cy="259080"/>
    <xdr:sp macro="" textlink="">
      <xdr:nvSpPr>
        <xdr:cNvPr id="123" name="テキスト ボックス 122"/>
        <xdr:cNvSpPr txBox="1"/>
      </xdr:nvSpPr>
      <xdr:spPr>
        <a:xfrm>
          <a:off x="3225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4" name="フローチャート: 判断 123"/>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68580</xdr:rowOff>
    </xdr:from>
    <xdr:ext cx="762000" cy="259715"/>
    <xdr:sp macro="" textlink="">
      <xdr:nvSpPr>
        <xdr:cNvPr id="125" name="テキスト ボックス 124"/>
        <xdr:cNvSpPr txBox="1"/>
      </xdr:nvSpPr>
      <xdr:spPr>
        <a:xfrm>
          <a:off x="2527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6760" cy="259080"/>
    <xdr:sp macro="" textlink="">
      <xdr:nvSpPr>
        <xdr:cNvPr id="126" name="テキスト ボックス 125"/>
        <xdr:cNvSpPr txBox="1"/>
      </xdr:nvSpPr>
      <xdr:spPr>
        <a:xfrm>
          <a:off x="5473700" y="79603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86360</xdr:rowOff>
    </xdr:from>
    <xdr:to>
      <xdr:col>29</xdr:col>
      <xdr:colOff>177800</xdr:colOff>
      <xdr:row>37</xdr:row>
      <xdr:rowOff>187960</xdr:rowOff>
    </xdr:to>
    <xdr:sp macro="" textlink="">
      <xdr:nvSpPr>
        <xdr:cNvPr id="131" name="楕円 130"/>
        <xdr:cNvSpPr/>
      </xdr:nvSpPr>
      <xdr:spPr>
        <a:xfrm>
          <a:off x="5600700" y="721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57785</xdr:rowOff>
    </xdr:from>
    <xdr:ext cx="746760" cy="259715"/>
    <xdr:sp macro="" textlink="">
      <xdr:nvSpPr>
        <xdr:cNvPr id="132" name="人口1人当たり決算額の推移該当値テキスト445"/>
        <xdr:cNvSpPr txBox="1"/>
      </xdr:nvSpPr>
      <xdr:spPr>
        <a:xfrm>
          <a:off x="5740400" y="7182485"/>
          <a:ext cx="7467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60325</xdr:rowOff>
    </xdr:from>
    <xdr:to>
      <xdr:col>26</xdr:col>
      <xdr:colOff>101600</xdr:colOff>
      <xdr:row>37</xdr:row>
      <xdr:rowOff>162560</xdr:rowOff>
    </xdr:to>
    <xdr:sp macro="" textlink="">
      <xdr:nvSpPr>
        <xdr:cNvPr id="133" name="楕円 132"/>
        <xdr:cNvSpPr/>
      </xdr:nvSpPr>
      <xdr:spPr>
        <a:xfrm>
          <a:off x="4953000" y="71850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147955</xdr:rowOff>
    </xdr:from>
    <xdr:ext cx="736600" cy="258445"/>
    <xdr:sp macro="" textlink="">
      <xdr:nvSpPr>
        <xdr:cNvPr id="134" name="テキスト ボックス 133"/>
        <xdr:cNvSpPr txBox="1"/>
      </xdr:nvSpPr>
      <xdr:spPr>
        <a:xfrm>
          <a:off x="4622800" y="7272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78740</xdr:rowOff>
    </xdr:from>
    <xdr:to>
      <xdr:col>22</xdr:col>
      <xdr:colOff>165100</xdr:colOff>
      <xdr:row>37</xdr:row>
      <xdr:rowOff>9525</xdr:rowOff>
    </xdr:to>
    <xdr:sp macro="" textlink="">
      <xdr:nvSpPr>
        <xdr:cNvPr id="135" name="楕円 134"/>
        <xdr:cNvSpPr/>
      </xdr:nvSpPr>
      <xdr:spPr>
        <a:xfrm>
          <a:off x="4254500" y="7031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166370</xdr:rowOff>
    </xdr:from>
    <xdr:ext cx="762000" cy="256540"/>
    <xdr:sp macro="" textlink="">
      <xdr:nvSpPr>
        <xdr:cNvPr id="136" name="テキスト ボックス 135"/>
        <xdr:cNvSpPr txBox="1"/>
      </xdr:nvSpPr>
      <xdr:spPr>
        <a:xfrm>
          <a:off x="39243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46990</xdr:rowOff>
    </xdr:from>
    <xdr:to>
      <xdr:col>19</xdr:col>
      <xdr:colOff>38100</xdr:colOff>
      <xdr:row>36</xdr:row>
      <xdr:rowOff>148590</xdr:rowOff>
    </xdr:to>
    <xdr:sp macro="" textlink="">
      <xdr:nvSpPr>
        <xdr:cNvPr id="137" name="楕円 136"/>
        <xdr:cNvSpPr/>
      </xdr:nvSpPr>
      <xdr:spPr>
        <a:xfrm>
          <a:off x="3556000" y="700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133350</xdr:rowOff>
    </xdr:from>
    <xdr:ext cx="762000" cy="255905"/>
    <xdr:sp macro="" textlink="">
      <xdr:nvSpPr>
        <xdr:cNvPr id="138" name="テキスト ボックス 137"/>
        <xdr:cNvSpPr txBox="1"/>
      </xdr:nvSpPr>
      <xdr:spPr>
        <a:xfrm>
          <a:off x="3225800" y="708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310515</xdr:rowOff>
    </xdr:from>
    <xdr:to>
      <xdr:col>15</xdr:col>
      <xdr:colOff>101600</xdr:colOff>
      <xdr:row>36</xdr:row>
      <xdr:rowOff>69215</xdr:rowOff>
    </xdr:to>
    <xdr:sp macro="" textlink="">
      <xdr:nvSpPr>
        <xdr:cNvPr id="139" name="楕円 138"/>
        <xdr:cNvSpPr/>
      </xdr:nvSpPr>
      <xdr:spPr>
        <a:xfrm>
          <a:off x="2857500" y="692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53975</xdr:rowOff>
    </xdr:from>
    <xdr:ext cx="762000" cy="254635"/>
    <xdr:sp macro="" textlink="">
      <xdr:nvSpPr>
        <xdr:cNvPr id="140" name="テキスト ボックス 139"/>
        <xdr:cNvSpPr txBox="1"/>
      </xdr:nvSpPr>
      <xdr:spPr>
        <a:xfrm>
          <a:off x="2527300" y="70072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49,905
48,637
84.14
29,621,891
28,809,066
539,668
14,216,019
32,267,988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4645" cy="217170"/>
    <xdr:sp macro="" textlink="">
      <xdr:nvSpPr>
        <xdr:cNvPr id="40" name="テキスト ボックス 39"/>
        <xdr:cNvSpPr txBox="1"/>
      </xdr:nvSpPr>
      <xdr:spPr>
        <a:xfrm>
          <a:off x="723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0390" cy="251460"/>
    <xdr:sp macro="" textlink="">
      <xdr:nvSpPr>
        <xdr:cNvPr id="50" name="テキスト ボックス 49"/>
        <xdr:cNvSpPr txBox="1"/>
      </xdr:nvSpPr>
      <xdr:spPr>
        <a:xfrm>
          <a:off x="166370" y="5664200"/>
          <a:ext cx="580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0390" cy="258445"/>
    <xdr:sp macro="" textlink="">
      <xdr:nvSpPr>
        <xdr:cNvPr id="52" name="テキスト ボックス 51"/>
        <xdr:cNvSpPr txBox="1"/>
      </xdr:nvSpPr>
      <xdr:spPr>
        <a:xfrm>
          <a:off x="166370" y="533717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0390" cy="259080"/>
    <xdr:sp macro="" textlink="">
      <xdr:nvSpPr>
        <xdr:cNvPr id="54" name="テキスト ボックス 53"/>
        <xdr:cNvSpPr txBox="1"/>
      </xdr:nvSpPr>
      <xdr:spPr>
        <a:xfrm>
          <a:off x="166370" y="5010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0390" cy="248920"/>
    <xdr:sp macro="" textlink="">
      <xdr:nvSpPr>
        <xdr:cNvPr id="56" name="テキスト ボックス 55"/>
        <xdr:cNvSpPr txBox="1"/>
      </xdr:nvSpPr>
      <xdr:spPr>
        <a:xfrm>
          <a:off x="166370" y="468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39</xdr:row>
      <xdr:rowOff>76200</xdr:rowOff>
    </xdr:to>
    <xdr:cxnSp macro="">
      <xdr:nvCxnSpPr>
        <xdr:cNvPr id="58" name="直線コネクタ 57"/>
        <xdr:cNvCxnSpPr/>
      </xdr:nvCxnSpPr>
      <xdr:spPr>
        <a:xfrm flipV="1">
          <a:off x="46335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534670" cy="259080"/>
    <xdr:sp macro="" textlink="">
      <xdr:nvSpPr>
        <xdr:cNvPr id="59" name="人件費最小値テキスト"/>
        <xdr:cNvSpPr txBox="1"/>
      </xdr:nvSpPr>
      <xdr:spPr>
        <a:xfrm>
          <a:off x="46863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76200</xdr:rowOff>
    </xdr:from>
    <xdr:to>
      <xdr:col>24</xdr:col>
      <xdr:colOff>152400</xdr:colOff>
      <xdr:row>39</xdr:row>
      <xdr:rowOff>76200</xdr:rowOff>
    </xdr:to>
    <xdr:cxnSp macro="">
      <xdr:nvCxnSpPr>
        <xdr:cNvPr id="60" name="直線コネクタ 59"/>
        <xdr:cNvCxnSpPr/>
      </xdr:nvCxnSpPr>
      <xdr:spPr>
        <a:xfrm>
          <a:off x="454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598805" cy="248920"/>
    <xdr:sp macro="" textlink="">
      <xdr:nvSpPr>
        <xdr:cNvPr id="61" name="人件費最大値テキスト"/>
        <xdr:cNvSpPr txBox="1"/>
      </xdr:nvSpPr>
      <xdr:spPr>
        <a:xfrm>
          <a:off x="4686300" y="50380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55880</xdr:rowOff>
    </xdr:from>
    <xdr:to>
      <xdr:col>24</xdr:col>
      <xdr:colOff>63500</xdr:colOff>
      <xdr:row>36</xdr:row>
      <xdr:rowOff>118745</xdr:rowOff>
    </xdr:to>
    <xdr:cxnSp macro="">
      <xdr:nvCxnSpPr>
        <xdr:cNvPr id="63" name="直線コネクタ 62"/>
        <xdr:cNvCxnSpPr/>
      </xdr:nvCxnSpPr>
      <xdr:spPr>
        <a:xfrm flipV="1">
          <a:off x="3797300" y="5885180"/>
          <a:ext cx="8382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2540</xdr:rowOff>
    </xdr:from>
    <xdr:ext cx="534670" cy="259080"/>
    <xdr:sp macro="" textlink="">
      <xdr:nvSpPr>
        <xdr:cNvPr id="64" name="人件費平均値テキスト"/>
        <xdr:cNvSpPr txBox="1"/>
      </xdr:nvSpPr>
      <xdr:spPr>
        <a:xfrm>
          <a:off x="4686300" y="600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65" name="フローチャート: 判断 64"/>
        <xdr:cNvSpPr/>
      </xdr:nvSpPr>
      <xdr:spPr>
        <a:xfrm>
          <a:off x="4584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118745</xdr:rowOff>
    </xdr:from>
    <xdr:to>
      <xdr:col>19</xdr:col>
      <xdr:colOff>177800</xdr:colOff>
      <xdr:row>36</xdr:row>
      <xdr:rowOff>141605</xdr:rowOff>
    </xdr:to>
    <xdr:cxnSp macro="">
      <xdr:nvCxnSpPr>
        <xdr:cNvPr id="66" name="直線コネクタ 65"/>
        <xdr:cNvCxnSpPr/>
      </xdr:nvCxnSpPr>
      <xdr:spPr>
        <a:xfrm flipV="1">
          <a:off x="2908300" y="6290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8890</xdr:rowOff>
    </xdr:from>
    <xdr:ext cx="519430" cy="248920"/>
    <xdr:sp macro="" textlink="">
      <xdr:nvSpPr>
        <xdr:cNvPr id="68" name="テキスト ボックス 67"/>
        <xdr:cNvSpPr txBox="1"/>
      </xdr:nvSpPr>
      <xdr:spPr>
        <a:xfrm>
          <a:off x="3529965" y="600964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141605</xdr:rowOff>
    </xdr:from>
    <xdr:to>
      <xdr:col>15</xdr:col>
      <xdr:colOff>50800</xdr:colOff>
      <xdr:row>36</xdr:row>
      <xdr:rowOff>166370</xdr:rowOff>
    </xdr:to>
    <xdr:cxnSp macro="">
      <xdr:nvCxnSpPr>
        <xdr:cNvPr id="69" name="直線コネクタ 68"/>
        <xdr:cNvCxnSpPr/>
      </xdr:nvCxnSpPr>
      <xdr:spPr>
        <a:xfrm flipV="1">
          <a:off x="2019300" y="63138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10160</xdr:rowOff>
    </xdr:to>
    <xdr:sp macro="" textlink="">
      <xdr:nvSpPr>
        <xdr:cNvPr id="70" name="フローチャート: 判断 69"/>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26670</xdr:rowOff>
    </xdr:from>
    <xdr:ext cx="519430" cy="259080"/>
    <xdr:sp macro="" textlink="">
      <xdr:nvSpPr>
        <xdr:cNvPr id="71" name="テキスト ボックス 70"/>
        <xdr:cNvSpPr txBox="1"/>
      </xdr:nvSpPr>
      <xdr:spPr>
        <a:xfrm>
          <a:off x="2640965" y="60274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166370</xdr:rowOff>
    </xdr:from>
    <xdr:to>
      <xdr:col>10</xdr:col>
      <xdr:colOff>114300</xdr:colOff>
      <xdr:row>38</xdr:row>
      <xdr:rowOff>27940</xdr:rowOff>
    </xdr:to>
    <xdr:cxnSp macro="">
      <xdr:nvCxnSpPr>
        <xdr:cNvPr id="72" name="直線コネクタ 71"/>
        <xdr:cNvCxnSpPr/>
      </xdr:nvCxnSpPr>
      <xdr:spPr>
        <a:xfrm flipV="1">
          <a:off x="1130300" y="633857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35560</xdr:rowOff>
    </xdr:from>
    <xdr:ext cx="519430" cy="259080"/>
    <xdr:sp macro="" textlink="">
      <xdr:nvSpPr>
        <xdr:cNvPr id="74" name="テキスト ボックス 73"/>
        <xdr:cNvSpPr txBox="1"/>
      </xdr:nvSpPr>
      <xdr:spPr>
        <a:xfrm>
          <a:off x="1751965" y="60363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75" name="フローチャート: 判断 74"/>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49530</xdr:rowOff>
    </xdr:from>
    <xdr:ext cx="519430" cy="259080"/>
    <xdr:sp macro="" textlink="">
      <xdr:nvSpPr>
        <xdr:cNvPr id="76" name="テキスト ボックス 75"/>
        <xdr:cNvSpPr txBox="1"/>
      </xdr:nvSpPr>
      <xdr:spPr>
        <a:xfrm>
          <a:off x="862965" y="60502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5080</xdr:rowOff>
    </xdr:from>
    <xdr:to>
      <xdr:col>24</xdr:col>
      <xdr:colOff>114300</xdr:colOff>
      <xdr:row>34</xdr:row>
      <xdr:rowOff>106680</xdr:rowOff>
    </xdr:to>
    <xdr:sp macro="" textlink="">
      <xdr:nvSpPr>
        <xdr:cNvPr id="82" name="楕円 81"/>
        <xdr:cNvSpPr/>
      </xdr:nvSpPr>
      <xdr:spPr>
        <a:xfrm>
          <a:off x="45847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27940</xdr:rowOff>
    </xdr:from>
    <xdr:ext cx="534670" cy="259080"/>
    <xdr:sp macro="" textlink="">
      <xdr:nvSpPr>
        <xdr:cNvPr id="83" name="人件費該当値テキスト"/>
        <xdr:cNvSpPr txBox="1"/>
      </xdr:nvSpPr>
      <xdr:spPr>
        <a:xfrm>
          <a:off x="4686300" y="5685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67945</xdr:rowOff>
    </xdr:from>
    <xdr:to>
      <xdr:col>20</xdr:col>
      <xdr:colOff>38100</xdr:colOff>
      <xdr:row>36</xdr:row>
      <xdr:rowOff>169545</xdr:rowOff>
    </xdr:to>
    <xdr:sp macro="" textlink="">
      <xdr:nvSpPr>
        <xdr:cNvPr id="84" name="楕円 83"/>
        <xdr:cNvSpPr/>
      </xdr:nvSpPr>
      <xdr:spPr>
        <a:xfrm>
          <a:off x="3746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160655</xdr:rowOff>
    </xdr:from>
    <xdr:ext cx="519430" cy="259080"/>
    <xdr:sp macro="" textlink="">
      <xdr:nvSpPr>
        <xdr:cNvPr id="85" name="テキスト ボックス 84"/>
        <xdr:cNvSpPr txBox="1"/>
      </xdr:nvSpPr>
      <xdr:spPr>
        <a:xfrm>
          <a:off x="3529965" y="63328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90805</xdr:rowOff>
    </xdr:from>
    <xdr:to>
      <xdr:col>15</xdr:col>
      <xdr:colOff>101600</xdr:colOff>
      <xdr:row>37</xdr:row>
      <xdr:rowOff>20955</xdr:rowOff>
    </xdr:to>
    <xdr:sp macro="" textlink="">
      <xdr:nvSpPr>
        <xdr:cNvPr id="86" name="楕円 85"/>
        <xdr:cNvSpPr/>
      </xdr:nvSpPr>
      <xdr:spPr>
        <a:xfrm>
          <a:off x="2857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12065</xdr:rowOff>
    </xdr:from>
    <xdr:ext cx="519430" cy="259080"/>
    <xdr:sp macro="" textlink="">
      <xdr:nvSpPr>
        <xdr:cNvPr id="87" name="テキスト ボックス 86"/>
        <xdr:cNvSpPr txBox="1"/>
      </xdr:nvSpPr>
      <xdr:spPr>
        <a:xfrm>
          <a:off x="2640965" y="63557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115570</xdr:rowOff>
    </xdr:from>
    <xdr:to>
      <xdr:col>10</xdr:col>
      <xdr:colOff>165100</xdr:colOff>
      <xdr:row>37</xdr:row>
      <xdr:rowOff>45720</xdr:rowOff>
    </xdr:to>
    <xdr:sp macro="" textlink="">
      <xdr:nvSpPr>
        <xdr:cNvPr id="88" name="楕円 87"/>
        <xdr:cNvSpPr/>
      </xdr:nvSpPr>
      <xdr:spPr>
        <a:xfrm>
          <a:off x="1968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36830</xdr:rowOff>
    </xdr:from>
    <xdr:ext cx="519430" cy="259080"/>
    <xdr:sp macro="" textlink="">
      <xdr:nvSpPr>
        <xdr:cNvPr id="89" name="テキスト ボックス 88"/>
        <xdr:cNvSpPr txBox="1"/>
      </xdr:nvSpPr>
      <xdr:spPr>
        <a:xfrm>
          <a:off x="1751965" y="63804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148590</xdr:rowOff>
    </xdr:from>
    <xdr:to>
      <xdr:col>6</xdr:col>
      <xdr:colOff>38100</xdr:colOff>
      <xdr:row>38</xdr:row>
      <xdr:rowOff>78740</xdr:rowOff>
    </xdr:to>
    <xdr:sp macro="" textlink="">
      <xdr:nvSpPr>
        <xdr:cNvPr id="90" name="楕円 89"/>
        <xdr:cNvSpPr/>
      </xdr:nvSpPr>
      <xdr:spPr>
        <a:xfrm>
          <a:off x="1079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69850</xdr:rowOff>
    </xdr:from>
    <xdr:ext cx="519430" cy="259080"/>
    <xdr:sp macro="" textlink="">
      <xdr:nvSpPr>
        <xdr:cNvPr id="91" name="テキスト ボックス 90"/>
        <xdr:cNvSpPr txBox="1"/>
      </xdr:nvSpPr>
      <xdr:spPr>
        <a:xfrm>
          <a:off x="862965" y="65849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4645" cy="217170"/>
    <xdr:sp macro="" textlink="">
      <xdr:nvSpPr>
        <xdr:cNvPr id="100" name="テキスト ボックス 99"/>
        <xdr:cNvSpPr txBox="1"/>
      </xdr:nvSpPr>
      <xdr:spPr>
        <a:xfrm>
          <a:off x="723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3680" cy="248920"/>
    <xdr:sp macro="" textlink="">
      <xdr:nvSpPr>
        <xdr:cNvPr id="102" name="テキスト ボックス 101"/>
        <xdr:cNvSpPr txBox="1"/>
      </xdr:nvSpPr>
      <xdr:spPr>
        <a:xfrm>
          <a:off x="513080" y="10398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0390" cy="251460"/>
    <xdr:sp macro="" textlink="">
      <xdr:nvSpPr>
        <xdr:cNvPr id="110" name="テキスト ボックス 109"/>
        <xdr:cNvSpPr txBox="1"/>
      </xdr:nvSpPr>
      <xdr:spPr>
        <a:xfrm>
          <a:off x="166370" y="9093200"/>
          <a:ext cx="580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0390" cy="258445"/>
    <xdr:sp macro="" textlink="">
      <xdr:nvSpPr>
        <xdr:cNvPr id="112" name="テキスト ボックス 111"/>
        <xdr:cNvSpPr txBox="1"/>
      </xdr:nvSpPr>
      <xdr:spPr>
        <a:xfrm>
          <a:off x="166370" y="876617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0390" cy="259080"/>
    <xdr:sp macro="" textlink="">
      <xdr:nvSpPr>
        <xdr:cNvPr id="114" name="テキスト ボックス 113"/>
        <xdr:cNvSpPr txBox="1"/>
      </xdr:nvSpPr>
      <xdr:spPr>
        <a:xfrm>
          <a:off x="166370" y="8439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0390" cy="248920"/>
    <xdr:sp macro="" textlink="">
      <xdr:nvSpPr>
        <xdr:cNvPr id="116" name="テキスト ボックス 115"/>
        <xdr:cNvSpPr txBox="1"/>
      </xdr:nvSpPr>
      <xdr:spPr>
        <a:xfrm>
          <a:off x="166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52070</xdr:rowOff>
    </xdr:to>
    <xdr:cxnSp macro="">
      <xdr:nvCxnSpPr>
        <xdr:cNvPr id="118" name="直線コネクタ 117"/>
        <xdr:cNvCxnSpPr/>
      </xdr:nvCxnSpPr>
      <xdr:spPr>
        <a:xfrm flipV="1">
          <a:off x="46335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48285"/>
    <xdr:sp macro="" textlink="">
      <xdr:nvSpPr>
        <xdr:cNvPr id="119" name="物件費最小値テキスト"/>
        <xdr:cNvSpPr txBox="1"/>
      </xdr:nvSpPr>
      <xdr:spPr>
        <a:xfrm>
          <a:off x="4686300" y="99993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20" name="直線コネクタ 119"/>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598805" cy="259080"/>
    <xdr:sp macro="" textlink="">
      <xdr:nvSpPr>
        <xdr:cNvPr id="121" name="物件費最大値テキスト"/>
        <xdr:cNvSpPr txBox="1"/>
      </xdr:nvSpPr>
      <xdr:spPr>
        <a:xfrm>
          <a:off x="46863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22" name="直線コネクタ 121"/>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165100</xdr:rowOff>
    </xdr:from>
    <xdr:to>
      <xdr:col>24</xdr:col>
      <xdr:colOff>63500</xdr:colOff>
      <xdr:row>57</xdr:row>
      <xdr:rowOff>35560</xdr:rowOff>
    </xdr:to>
    <xdr:cxnSp macro="">
      <xdr:nvCxnSpPr>
        <xdr:cNvPr id="123" name="直線コネクタ 122"/>
        <xdr:cNvCxnSpPr/>
      </xdr:nvCxnSpPr>
      <xdr:spPr>
        <a:xfrm>
          <a:off x="3797300" y="97663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107950</xdr:rowOff>
    </xdr:from>
    <xdr:ext cx="534670" cy="259080"/>
    <xdr:sp macro="" textlink="">
      <xdr:nvSpPr>
        <xdr:cNvPr id="124" name="物件費平均値テキスト"/>
        <xdr:cNvSpPr txBox="1"/>
      </xdr:nvSpPr>
      <xdr:spPr>
        <a:xfrm>
          <a:off x="4686300" y="9537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5" name="フローチャート: 判断 124"/>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165100</xdr:rowOff>
    </xdr:from>
    <xdr:to>
      <xdr:col>19</xdr:col>
      <xdr:colOff>177800</xdr:colOff>
      <xdr:row>57</xdr:row>
      <xdr:rowOff>17780</xdr:rowOff>
    </xdr:to>
    <xdr:cxnSp macro="">
      <xdr:nvCxnSpPr>
        <xdr:cNvPr id="126" name="直線コネクタ 125"/>
        <xdr:cNvCxnSpPr/>
      </xdr:nvCxnSpPr>
      <xdr:spPr>
        <a:xfrm flipV="1">
          <a:off x="2908300" y="97663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92710</xdr:rowOff>
    </xdr:from>
    <xdr:to>
      <xdr:col>20</xdr:col>
      <xdr:colOff>38100</xdr:colOff>
      <xdr:row>57</xdr:row>
      <xdr:rowOff>22860</xdr:rowOff>
    </xdr:to>
    <xdr:sp macro="" textlink="">
      <xdr:nvSpPr>
        <xdr:cNvPr id="127" name="フローチャート: 判断 126"/>
        <xdr:cNvSpPr/>
      </xdr:nvSpPr>
      <xdr:spPr>
        <a:xfrm>
          <a:off x="3746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39370</xdr:rowOff>
    </xdr:from>
    <xdr:ext cx="519430" cy="259080"/>
    <xdr:sp macro="" textlink="">
      <xdr:nvSpPr>
        <xdr:cNvPr id="128" name="テキスト ボックス 127"/>
        <xdr:cNvSpPr txBox="1"/>
      </xdr:nvSpPr>
      <xdr:spPr>
        <a:xfrm>
          <a:off x="3529965" y="94691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6350</xdr:rowOff>
    </xdr:from>
    <xdr:to>
      <xdr:col>15</xdr:col>
      <xdr:colOff>50800</xdr:colOff>
      <xdr:row>57</xdr:row>
      <xdr:rowOff>17780</xdr:rowOff>
    </xdr:to>
    <xdr:cxnSp macro="">
      <xdr:nvCxnSpPr>
        <xdr:cNvPr id="129" name="直線コネクタ 128"/>
        <xdr:cNvCxnSpPr/>
      </xdr:nvCxnSpPr>
      <xdr:spPr>
        <a:xfrm>
          <a:off x="2019300" y="9779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140335</xdr:rowOff>
    </xdr:from>
    <xdr:to>
      <xdr:col>15</xdr:col>
      <xdr:colOff>101600</xdr:colOff>
      <xdr:row>57</xdr:row>
      <xdr:rowOff>70485</xdr:rowOff>
    </xdr:to>
    <xdr:sp macro="" textlink="">
      <xdr:nvSpPr>
        <xdr:cNvPr id="130" name="フローチャート: 判断 129"/>
        <xdr:cNvSpPr/>
      </xdr:nvSpPr>
      <xdr:spPr>
        <a:xfrm>
          <a:off x="2857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61595</xdr:rowOff>
    </xdr:from>
    <xdr:ext cx="519430" cy="259080"/>
    <xdr:sp macro="" textlink="">
      <xdr:nvSpPr>
        <xdr:cNvPr id="131" name="テキスト ボックス 130"/>
        <xdr:cNvSpPr txBox="1"/>
      </xdr:nvSpPr>
      <xdr:spPr>
        <a:xfrm>
          <a:off x="2640965" y="98342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6350</xdr:rowOff>
    </xdr:from>
    <xdr:to>
      <xdr:col>10</xdr:col>
      <xdr:colOff>114300</xdr:colOff>
      <xdr:row>57</xdr:row>
      <xdr:rowOff>86995</xdr:rowOff>
    </xdr:to>
    <xdr:cxnSp macro="">
      <xdr:nvCxnSpPr>
        <xdr:cNvPr id="132" name="直線コネクタ 131"/>
        <xdr:cNvCxnSpPr/>
      </xdr:nvCxnSpPr>
      <xdr:spPr>
        <a:xfrm flipV="1">
          <a:off x="1130300" y="97790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122555</xdr:rowOff>
    </xdr:from>
    <xdr:to>
      <xdr:col>10</xdr:col>
      <xdr:colOff>165100</xdr:colOff>
      <xdr:row>57</xdr:row>
      <xdr:rowOff>52705</xdr:rowOff>
    </xdr:to>
    <xdr:sp macro="" textlink="">
      <xdr:nvSpPr>
        <xdr:cNvPr id="133" name="フローチャート: 判断 132"/>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69215</xdr:rowOff>
    </xdr:from>
    <xdr:ext cx="519430" cy="259080"/>
    <xdr:sp macro="" textlink="">
      <xdr:nvSpPr>
        <xdr:cNvPr id="134" name="テキスト ボックス 133"/>
        <xdr:cNvSpPr txBox="1"/>
      </xdr:nvSpPr>
      <xdr:spPr>
        <a:xfrm>
          <a:off x="1751965" y="949896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132715</xdr:rowOff>
    </xdr:from>
    <xdr:to>
      <xdr:col>6</xdr:col>
      <xdr:colOff>38100</xdr:colOff>
      <xdr:row>57</xdr:row>
      <xdr:rowOff>63500</xdr:rowOff>
    </xdr:to>
    <xdr:sp macro="" textlink="">
      <xdr:nvSpPr>
        <xdr:cNvPr id="135" name="フローチャート: 判断 134"/>
        <xdr:cNvSpPr/>
      </xdr:nvSpPr>
      <xdr:spPr>
        <a:xfrm>
          <a:off x="107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79375</xdr:rowOff>
    </xdr:from>
    <xdr:ext cx="519430" cy="258445"/>
    <xdr:sp macro="" textlink="">
      <xdr:nvSpPr>
        <xdr:cNvPr id="136" name="テキスト ボックス 135"/>
        <xdr:cNvSpPr txBox="1"/>
      </xdr:nvSpPr>
      <xdr:spPr>
        <a:xfrm>
          <a:off x="862965" y="950912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156210</xdr:rowOff>
    </xdr:from>
    <xdr:to>
      <xdr:col>24</xdr:col>
      <xdr:colOff>114300</xdr:colOff>
      <xdr:row>57</xdr:row>
      <xdr:rowOff>86360</xdr:rowOff>
    </xdr:to>
    <xdr:sp macro="" textlink="">
      <xdr:nvSpPr>
        <xdr:cNvPr id="142" name="楕円 141"/>
        <xdr:cNvSpPr/>
      </xdr:nvSpPr>
      <xdr:spPr>
        <a:xfrm>
          <a:off x="45847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134620</xdr:rowOff>
    </xdr:from>
    <xdr:ext cx="534670" cy="248920"/>
    <xdr:sp macro="" textlink="">
      <xdr:nvSpPr>
        <xdr:cNvPr id="143" name="物件費該当値テキスト"/>
        <xdr:cNvSpPr txBox="1"/>
      </xdr:nvSpPr>
      <xdr:spPr>
        <a:xfrm>
          <a:off x="4686300" y="97358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114300</xdr:rowOff>
    </xdr:from>
    <xdr:to>
      <xdr:col>20</xdr:col>
      <xdr:colOff>38100</xdr:colOff>
      <xdr:row>57</xdr:row>
      <xdr:rowOff>44450</xdr:rowOff>
    </xdr:to>
    <xdr:sp macro="" textlink="">
      <xdr:nvSpPr>
        <xdr:cNvPr id="144" name="楕円 143"/>
        <xdr:cNvSpPr/>
      </xdr:nvSpPr>
      <xdr:spPr>
        <a:xfrm>
          <a:off x="3746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35560</xdr:rowOff>
    </xdr:from>
    <xdr:ext cx="519430" cy="259080"/>
    <xdr:sp macro="" textlink="">
      <xdr:nvSpPr>
        <xdr:cNvPr id="145" name="テキスト ボックス 144"/>
        <xdr:cNvSpPr txBox="1"/>
      </xdr:nvSpPr>
      <xdr:spPr>
        <a:xfrm>
          <a:off x="3529965" y="98082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137795</xdr:rowOff>
    </xdr:from>
    <xdr:to>
      <xdr:col>15</xdr:col>
      <xdr:colOff>101600</xdr:colOff>
      <xdr:row>57</xdr:row>
      <xdr:rowOff>67945</xdr:rowOff>
    </xdr:to>
    <xdr:sp macro="" textlink="">
      <xdr:nvSpPr>
        <xdr:cNvPr id="146" name="楕円 145"/>
        <xdr:cNvSpPr/>
      </xdr:nvSpPr>
      <xdr:spPr>
        <a:xfrm>
          <a:off x="2857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84455</xdr:rowOff>
    </xdr:from>
    <xdr:ext cx="519430" cy="259080"/>
    <xdr:sp macro="" textlink="">
      <xdr:nvSpPr>
        <xdr:cNvPr id="147" name="テキスト ボックス 146"/>
        <xdr:cNvSpPr txBox="1"/>
      </xdr:nvSpPr>
      <xdr:spPr>
        <a:xfrm>
          <a:off x="2640965" y="95142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127000</xdr:rowOff>
    </xdr:from>
    <xdr:to>
      <xdr:col>10</xdr:col>
      <xdr:colOff>165100</xdr:colOff>
      <xdr:row>57</xdr:row>
      <xdr:rowOff>57150</xdr:rowOff>
    </xdr:to>
    <xdr:sp macro="" textlink="">
      <xdr:nvSpPr>
        <xdr:cNvPr id="148" name="楕円 147"/>
        <xdr:cNvSpPr/>
      </xdr:nvSpPr>
      <xdr:spPr>
        <a:xfrm>
          <a:off x="1968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48260</xdr:rowOff>
    </xdr:from>
    <xdr:ext cx="519430" cy="259080"/>
    <xdr:sp macro="" textlink="">
      <xdr:nvSpPr>
        <xdr:cNvPr id="149" name="テキスト ボックス 148"/>
        <xdr:cNvSpPr txBox="1"/>
      </xdr:nvSpPr>
      <xdr:spPr>
        <a:xfrm>
          <a:off x="1751965" y="98209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36195</xdr:rowOff>
    </xdr:from>
    <xdr:to>
      <xdr:col>6</xdr:col>
      <xdr:colOff>38100</xdr:colOff>
      <xdr:row>57</xdr:row>
      <xdr:rowOff>137795</xdr:rowOff>
    </xdr:to>
    <xdr:sp macro="" textlink="">
      <xdr:nvSpPr>
        <xdr:cNvPr id="150" name="楕円 149"/>
        <xdr:cNvSpPr/>
      </xdr:nvSpPr>
      <xdr:spPr>
        <a:xfrm>
          <a:off x="1079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128905</xdr:rowOff>
    </xdr:from>
    <xdr:ext cx="519430" cy="259080"/>
    <xdr:sp macro="" textlink="">
      <xdr:nvSpPr>
        <xdr:cNvPr id="151" name="テキスト ボックス 150"/>
        <xdr:cNvSpPr txBox="1"/>
      </xdr:nvSpPr>
      <xdr:spPr>
        <a:xfrm>
          <a:off x="862965" y="99015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4645" cy="217170"/>
    <xdr:sp macro="" textlink="">
      <xdr:nvSpPr>
        <xdr:cNvPr id="160" name="テキスト ボックス 159"/>
        <xdr:cNvSpPr txBox="1"/>
      </xdr:nvSpPr>
      <xdr:spPr>
        <a:xfrm>
          <a:off x="723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3680" cy="248920"/>
    <xdr:sp macro="" textlink="">
      <xdr:nvSpPr>
        <xdr:cNvPr id="163" name="テキスト ボックス 162"/>
        <xdr:cNvSpPr txBox="1"/>
      </xdr:nvSpPr>
      <xdr:spPr>
        <a:xfrm>
          <a:off x="513080" y="133705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65" name="テキスト ボックス 164"/>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67" name="テキスト ボックス 166"/>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69" name="テキスト ボックス 168"/>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79375</xdr:rowOff>
    </xdr:from>
    <xdr:to>
      <xdr:col>24</xdr:col>
      <xdr:colOff>62865</xdr:colOff>
      <xdr:row>78</xdr:row>
      <xdr:rowOff>113665</xdr:rowOff>
    </xdr:to>
    <xdr:cxnSp macro="">
      <xdr:nvCxnSpPr>
        <xdr:cNvPr id="173" name="直線コネクタ 172"/>
        <xdr:cNvCxnSpPr/>
      </xdr:nvCxnSpPr>
      <xdr:spPr>
        <a:xfrm flipV="1">
          <a:off x="46335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117475</xdr:rowOff>
    </xdr:from>
    <xdr:ext cx="469900" cy="259080"/>
    <xdr:sp macro="" textlink="">
      <xdr:nvSpPr>
        <xdr:cNvPr id="174" name="維持補修費最小値テキスト"/>
        <xdr:cNvSpPr txBox="1"/>
      </xdr:nvSpPr>
      <xdr:spPr>
        <a:xfrm>
          <a:off x="46863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113665</xdr:rowOff>
    </xdr:from>
    <xdr:to>
      <xdr:col>24</xdr:col>
      <xdr:colOff>152400</xdr:colOff>
      <xdr:row>78</xdr:row>
      <xdr:rowOff>113665</xdr:rowOff>
    </xdr:to>
    <xdr:cxnSp macro="">
      <xdr:nvCxnSpPr>
        <xdr:cNvPr id="175" name="直線コネクタ 174"/>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26035</xdr:rowOff>
    </xdr:from>
    <xdr:ext cx="534670" cy="259080"/>
    <xdr:sp macro="" textlink="">
      <xdr:nvSpPr>
        <xdr:cNvPr id="176" name="維持補修費最大値テキスト"/>
        <xdr:cNvSpPr txBox="1"/>
      </xdr:nvSpPr>
      <xdr:spPr>
        <a:xfrm>
          <a:off x="4686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79375</xdr:rowOff>
    </xdr:from>
    <xdr:to>
      <xdr:col>24</xdr:col>
      <xdr:colOff>152400</xdr:colOff>
      <xdr:row>70</xdr:row>
      <xdr:rowOff>79375</xdr:rowOff>
    </xdr:to>
    <xdr:cxnSp macro="">
      <xdr:nvCxnSpPr>
        <xdr:cNvPr id="177" name="直線コネクタ 176"/>
        <xdr:cNvCxnSpPr/>
      </xdr:nvCxnSpPr>
      <xdr:spPr>
        <a:xfrm>
          <a:off x="4546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113665</xdr:rowOff>
    </xdr:from>
    <xdr:to>
      <xdr:col>24</xdr:col>
      <xdr:colOff>63500</xdr:colOff>
      <xdr:row>77</xdr:row>
      <xdr:rowOff>158115</xdr:rowOff>
    </xdr:to>
    <xdr:cxnSp macro="">
      <xdr:nvCxnSpPr>
        <xdr:cNvPr id="178" name="直線コネクタ 177"/>
        <xdr:cNvCxnSpPr/>
      </xdr:nvCxnSpPr>
      <xdr:spPr>
        <a:xfrm flipV="1">
          <a:off x="3797300" y="1331531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53975</xdr:rowOff>
    </xdr:from>
    <xdr:ext cx="469900" cy="249555"/>
    <xdr:sp macro="" textlink="">
      <xdr:nvSpPr>
        <xdr:cNvPr id="179" name="維持補修費平均値テキスト"/>
        <xdr:cNvSpPr txBox="1"/>
      </xdr:nvSpPr>
      <xdr:spPr>
        <a:xfrm>
          <a:off x="4686300" y="132556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80" name="フローチャート: 判断 179"/>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158115</xdr:rowOff>
    </xdr:from>
    <xdr:to>
      <xdr:col>19</xdr:col>
      <xdr:colOff>177800</xdr:colOff>
      <xdr:row>77</xdr:row>
      <xdr:rowOff>167640</xdr:rowOff>
    </xdr:to>
    <xdr:cxnSp macro="">
      <xdr:nvCxnSpPr>
        <xdr:cNvPr id="181" name="直線コネクタ 180"/>
        <xdr:cNvCxnSpPr/>
      </xdr:nvCxnSpPr>
      <xdr:spPr>
        <a:xfrm flipV="1">
          <a:off x="2908300" y="133597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144145</xdr:rowOff>
    </xdr:from>
    <xdr:to>
      <xdr:col>20</xdr:col>
      <xdr:colOff>38100</xdr:colOff>
      <xdr:row>78</xdr:row>
      <xdr:rowOff>74930</xdr:rowOff>
    </xdr:to>
    <xdr:sp macro="" textlink="">
      <xdr:nvSpPr>
        <xdr:cNvPr id="182" name="フローチャート: 判断 181"/>
        <xdr:cNvSpPr/>
      </xdr:nvSpPr>
      <xdr:spPr>
        <a:xfrm>
          <a:off x="3746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65405</xdr:rowOff>
    </xdr:from>
    <xdr:ext cx="454660" cy="249555"/>
    <xdr:sp macro="" textlink="">
      <xdr:nvSpPr>
        <xdr:cNvPr id="183" name="テキスト ボックス 182"/>
        <xdr:cNvSpPr txBox="1"/>
      </xdr:nvSpPr>
      <xdr:spPr>
        <a:xfrm>
          <a:off x="3562350" y="13438505"/>
          <a:ext cx="454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57785</xdr:rowOff>
    </xdr:from>
    <xdr:to>
      <xdr:col>15</xdr:col>
      <xdr:colOff>50800</xdr:colOff>
      <xdr:row>77</xdr:row>
      <xdr:rowOff>167640</xdr:rowOff>
    </xdr:to>
    <xdr:cxnSp macro="">
      <xdr:nvCxnSpPr>
        <xdr:cNvPr id="184" name="直線コネクタ 183"/>
        <xdr:cNvCxnSpPr/>
      </xdr:nvCxnSpPr>
      <xdr:spPr>
        <a:xfrm>
          <a:off x="2019300" y="1325943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5" name="フローチャート: 判断 184"/>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53975</xdr:rowOff>
    </xdr:from>
    <xdr:ext cx="454660" cy="249555"/>
    <xdr:sp macro="" textlink="">
      <xdr:nvSpPr>
        <xdr:cNvPr id="186" name="テキスト ボックス 185"/>
        <xdr:cNvSpPr txBox="1"/>
      </xdr:nvSpPr>
      <xdr:spPr>
        <a:xfrm>
          <a:off x="2673350" y="13427075"/>
          <a:ext cx="454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57785</xdr:rowOff>
    </xdr:from>
    <xdr:to>
      <xdr:col>10</xdr:col>
      <xdr:colOff>114300</xdr:colOff>
      <xdr:row>78</xdr:row>
      <xdr:rowOff>38735</xdr:rowOff>
    </xdr:to>
    <xdr:cxnSp macro="">
      <xdr:nvCxnSpPr>
        <xdr:cNvPr id="187" name="直線コネクタ 186"/>
        <xdr:cNvCxnSpPr/>
      </xdr:nvCxnSpPr>
      <xdr:spPr>
        <a:xfrm flipV="1">
          <a:off x="1130300" y="1325943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8" name="フローチャート: 判断 187"/>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17780</xdr:rowOff>
    </xdr:from>
    <xdr:ext cx="454660" cy="251460"/>
    <xdr:sp macro="" textlink="">
      <xdr:nvSpPr>
        <xdr:cNvPr id="189" name="テキスト ボックス 188"/>
        <xdr:cNvSpPr txBox="1"/>
      </xdr:nvSpPr>
      <xdr:spPr>
        <a:xfrm>
          <a:off x="1784350" y="1339088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190" name="フローチャート: 判断 189"/>
        <xdr:cNvSpPr/>
      </xdr:nvSpPr>
      <xdr:spPr>
        <a:xfrm>
          <a:off x="107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77470</xdr:rowOff>
    </xdr:from>
    <xdr:ext cx="454660" cy="248920"/>
    <xdr:sp macro="" textlink="">
      <xdr:nvSpPr>
        <xdr:cNvPr id="191" name="テキスト ボックス 190"/>
        <xdr:cNvSpPr txBox="1"/>
      </xdr:nvSpPr>
      <xdr:spPr>
        <a:xfrm>
          <a:off x="895350" y="1310767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164465</xdr:rowOff>
    </xdr:to>
    <xdr:sp macro="" textlink="">
      <xdr:nvSpPr>
        <xdr:cNvPr id="197" name="楕円 196"/>
        <xdr:cNvSpPr/>
      </xdr:nvSpPr>
      <xdr:spPr>
        <a:xfrm>
          <a:off x="45847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86360</xdr:rowOff>
    </xdr:from>
    <xdr:ext cx="469900" cy="251460"/>
    <xdr:sp macro="" textlink="">
      <xdr:nvSpPr>
        <xdr:cNvPr id="198" name="維持補修費該当値テキスト"/>
        <xdr:cNvSpPr txBox="1"/>
      </xdr:nvSpPr>
      <xdr:spPr>
        <a:xfrm>
          <a:off x="4686300" y="131165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107315</xdr:rowOff>
    </xdr:from>
    <xdr:to>
      <xdr:col>20</xdr:col>
      <xdr:colOff>38100</xdr:colOff>
      <xdr:row>78</xdr:row>
      <xdr:rowOff>37465</xdr:rowOff>
    </xdr:to>
    <xdr:sp macro="" textlink="">
      <xdr:nvSpPr>
        <xdr:cNvPr id="199" name="楕円 198"/>
        <xdr:cNvSpPr/>
      </xdr:nvSpPr>
      <xdr:spPr>
        <a:xfrm>
          <a:off x="3746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53975</xdr:rowOff>
    </xdr:from>
    <xdr:ext cx="454660" cy="249555"/>
    <xdr:sp macro="" textlink="">
      <xdr:nvSpPr>
        <xdr:cNvPr id="200" name="テキスト ボックス 199"/>
        <xdr:cNvSpPr txBox="1"/>
      </xdr:nvSpPr>
      <xdr:spPr>
        <a:xfrm>
          <a:off x="3562350" y="13084175"/>
          <a:ext cx="4546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116840</xdr:rowOff>
    </xdr:from>
    <xdr:to>
      <xdr:col>15</xdr:col>
      <xdr:colOff>101600</xdr:colOff>
      <xdr:row>78</xdr:row>
      <xdr:rowOff>46990</xdr:rowOff>
    </xdr:to>
    <xdr:sp macro="" textlink="">
      <xdr:nvSpPr>
        <xdr:cNvPr id="201" name="楕円 200"/>
        <xdr:cNvSpPr/>
      </xdr:nvSpPr>
      <xdr:spPr>
        <a:xfrm>
          <a:off x="2857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63500</xdr:rowOff>
    </xdr:from>
    <xdr:ext cx="454660" cy="251460"/>
    <xdr:sp macro="" textlink="">
      <xdr:nvSpPr>
        <xdr:cNvPr id="202" name="テキスト ボックス 201"/>
        <xdr:cNvSpPr txBox="1"/>
      </xdr:nvSpPr>
      <xdr:spPr>
        <a:xfrm>
          <a:off x="2673350" y="130937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6985</xdr:rowOff>
    </xdr:from>
    <xdr:to>
      <xdr:col>10</xdr:col>
      <xdr:colOff>165100</xdr:colOff>
      <xdr:row>77</xdr:row>
      <xdr:rowOff>109220</xdr:rowOff>
    </xdr:to>
    <xdr:sp macro="" textlink="">
      <xdr:nvSpPr>
        <xdr:cNvPr id="203" name="楕円 202"/>
        <xdr:cNvSpPr/>
      </xdr:nvSpPr>
      <xdr:spPr>
        <a:xfrm>
          <a:off x="1968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125095</xdr:rowOff>
    </xdr:from>
    <xdr:ext cx="519430" cy="258445"/>
    <xdr:sp macro="" textlink="">
      <xdr:nvSpPr>
        <xdr:cNvPr id="204" name="テキスト ボックス 203"/>
        <xdr:cNvSpPr txBox="1"/>
      </xdr:nvSpPr>
      <xdr:spPr>
        <a:xfrm>
          <a:off x="1751965" y="1298384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159385</xdr:rowOff>
    </xdr:from>
    <xdr:to>
      <xdr:col>6</xdr:col>
      <xdr:colOff>38100</xdr:colOff>
      <xdr:row>78</xdr:row>
      <xdr:rowOff>89535</xdr:rowOff>
    </xdr:to>
    <xdr:sp macro="" textlink="">
      <xdr:nvSpPr>
        <xdr:cNvPr id="205" name="楕円 204"/>
        <xdr:cNvSpPr/>
      </xdr:nvSpPr>
      <xdr:spPr>
        <a:xfrm>
          <a:off x="107950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80645</xdr:rowOff>
    </xdr:from>
    <xdr:ext cx="454660" cy="259080"/>
    <xdr:sp macro="" textlink="">
      <xdr:nvSpPr>
        <xdr:cNvPr id="206" name="テキスト ボックス 205"/>
        <xdr:cNvSpPr txBox="1"/>
      </xdr:nvSpPr>
      <xdr:spPr>
        <a:xfrm>
          <a:off x="895350" y="1345374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4645" cy="217170"/>
    <xdr:sp macro="" textlink="">
      <xdr:nvSpPr>
        <xdr:cNvPr id="215" name="テキスト ボックス 214"/>
        <xdr:cNvSpPr txBox="1"/>
      </xdr:nvSpPr>
      <xdr:spPr>
        <a:xfrm>
          <a:off x="723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3" name="テキスト ボックス 222"/>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0390" cy="259080"/>
    <xdr:sp macro="" textlink="">
      <xdr:nvSpPr>
        <xdr:cNvPr id="225" name="テキスト ボックス 224"/>
        <xdr:cNvSpPr txBox="1"/>
      </xdr:nvSpPr>
      <xdr:spPr>
        <a:xfrm>
          <a:off x="166370" y="1573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0390" cy="259080"/>
    <xdr:sp macro="" textlink="">
      <xdr:nvSpPr>
        <xdr:cNvPr id="227" name="テキスト ボックス 226"/>
        <xdr:cNvSpPr txBox="1"/>
      </xdr:nvSpPr>
      <xdr:spPr>
        <a:xfrm>
          <a:off x="166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0390" cy="248920"/>
    <xdr:sp macro="" textlink="">
      <xdr:nvSpPr>
        <xdr:cNvPr id="229" name="テキスト ボックス 228"/>
        <xdr:cNvSpPr txBox="1"/>
      </xdr:nvSpPr>
      <xdr:spPr>
        <a:xfrm>
          <a:off x="166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97</xdr:row>
      <xdr:rowOff>113030</xdr:rowOff>
    </xdr:to>
    <xdr:cxnSp macro="">
      <xdr:nvCxnSpPr>
        <xdr:cNvPr id="231" name="直線コネクタ 230"/>
        <xdr:cNvCxnSpPr/>
      </xdr:nvCxnSpPr>
      <xdr:spPr>
        <a:xfrm flipV="1">
          <a:off x="46335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116840</xdr:rowOff>
    </xdr:from>
    <xdr:ext cx="534670" cy="259080"/>
    <xdr:sp macro="" textlink="">
      <xdr:nvSpPr>
        <xdr:cNvPr id="232" name="扶助費最小値テキスト"/>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113030</xdr:rowOff>
    </xdr:from>
    <xdr:to>
      <xdr:col>24</xdr:col>
      <xdr:colOff>152400</xdr:colOff>
      <xdr:row>97</xdr:row>
      <xdr:rowOff>113030</xdr:rowOff>
    </xdr:to>
    <xdr:cxnSp macro="">
      <xdr:nvCxnSpPr>
        <xdr:cNvPr id="233" name="直線コネクタ 232"/>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49555"/>
    <xdr:sp macro="" textlink="">
      <xdr:nvSpPr>
        <xdr:cNvPr id="234" name="扶助費最大値テキスト"/>
        <xdr:cNvSpPr txBox="1"/>
      </xdr:nvSpPr>
      <xdr:spPr>
        <a:xfrm>
          <a:off x="4686300" y="15164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5" name="直線コネクタ 234"/>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128270</xdr:rowOff>
    </xdr:from>
    <xdr:to>
      <xdr:col>24</xdr:col>
      <xdr:colOff>63500</xdr:colOff>
      <xdr:row>95</xdr:row>
      <xdr:rowOff>147955</xdr:rowOff>
    </xdr:to>
    <xdr:cxnSp macro="">
      <xdr:nvCxnSpPr>
        <xdr:cNvPr id="236" name="直線コネクタ 235"/>
        <xdr:cNvCxnSpPr/>
      </xdr:nvCxnSpPr>
      <xdr:spPr>
        <a:xfrm>
          <a:off x="3797300" y="164160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43180</xdr:rowOff>
    </xdr:from>
    <xdr:ext cx="534670" cy="248920"/>
    <xdr:sp macro="" textlink="">
      <xdr:nvSpPr>
        <xdr:cNvPr id="237" name="扶助費平均値テキスト"/>
        <xdr:cNvSpPr txBox="1"/>
      </xdr:nvSpPr>
      <xdr:spPr>
        <a:xfrm>
          <a:off x="4686300" y="159880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20320</xdr:rowOff>
    </xdr:from>
    <xdr:to>
      <xdr:col>24</xdr:col>
      <xdr:colOff>114300</xdr:colOff>
      <xdr:row>94</xdr:row>
      <xdr:rowOff>121920</xdr:rowOff>
    </xdr:to>
    <xdr:sp macro="" textlink="">
      <xdr:nvSpPr>
        <xdr:cNvPr id="238" name="フローチャート: 判断 237"/>
        <xdr:cNvSpPr/>
      </xdr:nvSpPr>
      <xdr:spPr>
        <a:xfrm>
          <a:off x="45847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128270</xdr:rowOff>
    </xdr:from>
    <xdr:to>
      <xdr:col>19</xdr:col>
      <xdr:colOff>177800</xdr:colOff>
      <xdr:row>95</xdr:row>
      <xdr:rowOff>163830</xdr:rowOff>
    </xdr:to>
    <xdr:cxnSp macro="">
      <xdr:nvCxnSpPr>
        <xdr:cNvPr id="239" name="直線コネクタ 238"/>
        <xdr:cNvCxnSpPr/>
      </xdr:nvCxnSpPr>
      <xdr:spPr>
        <a:xfrm flipV="1">
          <a:off x="2908300" y="164160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47625</xdr:rowOff>
    </xdr:from>
    <xdr:to>
      <xdr:col>20</xdr:col>
      <xdr:colOff>38100</xdr:colOff>
      <xdr:row>94</xdr:row>
      <xdr:rowOff>149225</xdr:rowOff>
    </xdr:to>
    <xdr:sp macro="" textlink="">
      <xdr:nvSpPr>
        <xdr:cNvPr id="240" name="フローチャート: 判断 239"/>
        <xdr:cNvSpPr/>
      </xdr:nvSpPr>
      <xdr:spPr>
        <a:xfrm>
          <a:off x="37465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166370</xdr:rowOff>
    </xdr:from>
    <xdr:ext cx="519430" cy="251460"/>
    <xdr:sp macro="" textlink="">
      <xdr:nvSpPr>
        <xdr:cNvPr id="241" name="テキスト ボックス 240"/>
        <xdr:cNvSpPr txBox="1"/>
      </xdr:nvSpPr>
      <xdr:spPr>
        <a:xfrm>
          <a:off x="3529965" y="1593977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134620</xdr:rowOff>
    </xdr:from>
    <xdr:to>
      <xdr:col>15</xdr:col>
      <xdr:colOff>50800</xdr:colOff>
      <xdr:row>95</xdr:row>
      <xdr:rowOff>163830</xdr:rowOff>
    </xdr:to>
    <xdr:cxnSp macro="">
      <xdr:nvCxnSpPr>
        <xdr:cNvPr id="242" name="直線コネクタ 241"/>
        <xdr:cNvCxnSpPr/>
      </xdr:nvCxnSpPr>
      <xdr:spPr>
        <a:xfrm>
          <a:off x="2019300" y="164223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123190</xdr:rowOff>
    </xdr:from>
    <xdr:to>
      <xdr:col>15</xdr:col>
      <xdr:colOff>101600</xdr:colOff>
      <xdr:row>95</xdr:row>
      <xdr:rowOff>53340</xdr:rowOff>
    </xdr:to>
    <xdr:sp macro="" textlink="">
      <xdr:nvSpPr>
        <xdr:cNvPr id="243" name="フローチャート: 判断 242"/>
        <xdr:cNvSpPr/>
      </xdr:nvSpPr>
      <xdr:spPr>
        <a:xfrm>
          <a:off x="2857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69850</xdr:rowOff>
    </xdr:from>
    <xdr:ext cx="519430" cy="259080"/>
    <xdr:sp macro="" textlink="">
      <xdr:nvSpPr>
        <xdr:cNvPr id="244" name="テキスト ボックス 243"/>
        <xdr:cNvSpPr txBox="1"/>
      </xdr:nvSpPr>
      <xdr:spPr>
        <a:xfrm>
          <a:off x="2640965" y="160147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134620</xdr:rowOff>
    </xdr:from>
    <xdr:to>
      <xdr:col>10</xdr:col>
      <xdr:colOff>114300</xdr:colOff>
      <xdr:row>95</xdr:row>
      <xdr:rowOff>139700</xdr:rowOff>
    </xdr:to>
    <xdr:cxnSp macro="">
      <xdr:nvCxnSpPr>
        <xdr:cNvPr id="245" name="直線コネクタ 244"/>
        <xdr:cNvCxnSpPr/>
      </xdr:nvCxnSpPr>
      <xdr:spPr>
        <a:xfrm flipV="1">
          <a:off x="1130300" y="16422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109855</xdr:rowOff>
    </xdr:from>
    <xdr:to>
      <xdr:col>10</xdr:col>
      <xdr:colOff>165100</xdr:colOff>
      <xdr:row>95</xdr:row>
      <xdr:rowOff>40640</xdr:rowOff>
    </xdr:to>
    <xdr:sp macro="" textlink="">
      <xdr:nvSpPr>
        <xdr:cNvPr id="246" name="フローチャート: 判断 245"/>
        <xdr:cNvSpPr/>
      </xdr:nvSpPr>
      <xdr:spPr>
        <a:xfrm>
          <a:off x="1968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57150</xdr:rowOff>
    </xdr:from>
    <xdr:ext cx="519430" cy="259080"/>
    <xdr:sp macro="" textlink="">
      <xdr:nvSpPr>
        <xdr:cNvPr id="247" name="テキスト ボックス 246"/>
        <xdr:cNvSpPr txBox="1"/>
      </xdr:nvSpPr>
      <xdr:spPr>
        <a:xfrm>
          <a:off x="1751965" y="160020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127635</xdr:rowOff>
    </xdr:from>
    <xdr:to>
      <xdr:col>6</xdr:col>
      <xdr:colOff>38100</xdr:colOff>
      <xdr:row>95</xdr:row>
      <xdr:rowOff>57785</xdr:rowOff>
    </xdr:to>
    <xdr:sp macro="" textlink="">
      <xdr:nvSpPr>
        <xdr:cNvPr id="248" name="フローチャート: 判断 247"/>
        <xdr:cNvSpPr/>
      </xdr:nvSpPr>
      <xdr:spPr>
        <a:xfrm>
          <a:off x="1079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74930</xdr:rowOff>
    </xdr:from>
    <xdr:ext cx="519430" cy="251460"/>
    <xdr:sp macro="" textlink="">
      <xdr:nvSpPr>
        <xdr:cNvPr id="249" name="テキスト ボックス 248"/>
        <xdr:cNvSpPr txBox="1"/>
      </xdr:nvSpPr>
      <xdr:spPr>
        <a:xfrm>
          <a:off x="862965" y="1601978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97790</xdr:rowOff>
    </xdr:from>
    <xdr:to>
      <xdr:col>24</xdr:col>
      <xdr:colOff>114300</xdr:colOff>
      <xdr:row>96</xdr:row>
      <xdr:rowOff>27305</xdr:rowOff>
    </xdr:to>
    <xdr:sp macro="" textlink="">
      <xdr:nvSpPr>
        <xdr:cNvPr id="255" name="楕円 254"/>
        <xdr:cNvSpPr/>
      </xdr:nvSpPr>
      <xdr:spPr>
        <a:xfrm>
          <a:off x="4584700" y="16385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75565</xdr:rowOff>
    </xdr:from>
    <xdr:ext cx="534670" cy="250825"/>
    <xdr:sp macro="" textlink="">
      <xdr:nvSpPr>
        <xdr:cNvPr id="256" name="扶助費該当値テキスト"/>
        <xdr:cNvSpPr txBox="1"/>
      </xdr:nvSpPr>
      <xdr:spPr>
        <a:xfrm>
          <a:off x="4686300" y="163633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77470</xdr:rowOff>
    </xdr:from>
    <xdr:to>
      <xdr:col>20</xdr:col>
      <xdr:colOff>38100</xdr:colOff>
      <xdr:row>96</xdr:row>
      <xdr:rowOff>7620</xdr:rowOff>
    </xdr:to>
    <xdr:sp macro="" textlink="">
      <xdr:nvSpPr>
        <xdr:cNvPr id="257" name="楕円 256"/>
        <xdr:cNvSpPr/>
      </xdr:nvSpPr>
      <xdr:spPr>
        <a:xfrm>
          <a:off x="3746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170180</xdr:rowOff>
    </xdr:from>
    <xdr:ext cx="519430" cy="259080"/>
    <xdr:sp macro="" textlink="">
      <xdr:nvSpPr>
        <xdr:cNvPr id="258" name="テキスト ボックス 257"/>
        <xdr:cNvSpPr txBox="1"/>
      </xdr:nvSpPr>
      <xdr:spPr>
        <a:xfrm>
          <a:off x="3529965" y="164579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113030</xdr:rowOff>
    </xdr:from>
    <xdr:to>
      <xdr:col>15</xdr:col>
      <xdr:colOff>101600</xdr:colOff>
      <xdr:row>96</xdr:row>
      <xdr:rowOff>43180</xdr:rowOff>
    </xdr:to>
    <xdr:sp macro="" textlink="">
      <xdr:nvSpPr>
        <xdr:cNvPr id="259" name="楕円 258"/>
        <xdr:cNvSpPr/>
      </xdr:nvSpPr>
      <xdr:spPr>
        <a:xfrm>
          <a:off x="2857500" y="16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34290</xdr:rowOff>
    </xdr:from>
    <xdr:ext cx="519430" cy="259080"/>
    <xdr:sp macro="" textlink="">
      <xdr:nvSpPr>
        <xdr:cNvPr id="260" name="テキスト ボックス 259"/>
        <xdr:cNvSpPr txBox="1"/>
      </xdr:nvSpPr>
      <xdr:spPr>
        <a:xfrm>
          <a:off x="2640965" y="164934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83820</xdr:rowOff>
    </xdr:from>
    <xdr:to>
      <xdr:col>10</xdr:col>
      <xdr:colOff>165100</xdr:colOff>
      <xdr:row>96</xdr:row>
      <xdr:rowOff>13970</xdr:rowOff>
    </xdr:to>
    <xdr:sp macro="" textlink="">
      <xdr:nvSpPr>
        <xdr:cNvPr id="261" name="楕円 260"/>
        <xdr:cNvSpPr/>
      </xdr:nvSpPr>
      <xdr:spPr>
        <a:xfrm>
          <a:off x="19685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5080</xdr:rowOff>
    </xdr:from>
    <xdr:ext cx="519430" cy="259080"/>
    <xdr:sp macro="" textlink="">
      <xdr:nvSpPr>
        <xdr:cNvPr id="262" name="テキスト ボックス 261"/>
        <xdr:cNvSpPr txBox="1"/>
      </xdr:nvSpPr>
      <xdr:spPr>
        <a:xfrm>
          <a:off x="1751965" y="164642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88900</xdr:rowOff>
    </xdr:from>
    <xdr:to>
      <xdr:col>6</xdr:col>
      <xdr:colOff>38100</xdr:colOff>
      <xdr:row>96</xdr:row>
      <xdr:rowOff>19050</xdr:rowOff>
    </xdr:to>
    <xdr:sp macro="" textlink="">
      <xdr:nvSpPr>
        <xdr:cNvPr id="263" name="楕円 262"/>
        <xdr:cNvSpPr/>
      </xdr:nvSpPr>
      <xdr:spPr>
        <a:xfrm>
          <a:off x="1079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10160</xdr:rowOff>
    </xdr:from>
    <xdr:ext cx="519430" cy="259080"/>
    <xdr:sp macro="" textlink="">
      <xdr:nvSpPr>
        <xdr:cNvPr id="264" name="テキスト ボックス 263"/>
        <xdr:cNvSpPr txBox="1"/>
      </xdr:nvSpPr>
      <xdr:spPr>
        <a:xfrm>
          <a:off x="862965" y="164693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4645" cy="217170"/>
    <xdr:sp macro="" textlink="">
      <xdr:nvSpPr>
        <xdr:cNvPr id="273" name="テキスト ボックス 272"/>
        <xdr:cNvSpPr txBox="1"/>
      </xdr:nvSpPr>
      <xdr:spPr>
        <a:xfrm>
          <a:off x="6565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3680" cy="259080"/>
    <xdr:sp macro="" textlink="">
      <xdr:nvSpPr>
        <xdr:cNvPr id="276" name="テキスト ボックス 275"/>
        <xdr:cNvSpPr txBox="1"/>
      </xdr:nvSpPr>
      <xdr:spPr>
        <a:xfrm>
          <a:off x="6355080" y="6588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0390" cy="259080"/>
    <xdr:sp macro="" textlink="">
      <xdr:nvSpPr>
        <xdr:cNvPr id="278" name="テキスト ボックス 277"/>
        <xdr:cNvSpPr txBox="1"/>
      </xdr:nvSpPr>
      <xdr:spPr>
        <a:xfrm>
          <a:off x="6008370" y="6207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0390" cy="248920"/>
    <xdr:sp macro="" textlink="">
      <xdr:nvSpPr>
        <xdr:cNvPr id="280" name="テキスト ボックス 279"/>
        <xdr:cNvSpPr txBox="1"/>
      </xdr:nvSpPr>
      <xdr:spPr>
        <a:xfrm>
          <a:off x="6008370" y="5826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0390" cy="259080"/>
    <xdr:sp macro="" textlink="">
      <xdr:nvSpPr>
        <xdr:cNvPr id="282" name="テキスト ボックス 281"/>
        <xdr:cNvSpPr txBox="1"/>
      </xdr:nvSpPr>
      <xdr:spPr>
        <a:xfrm>
          <a:off x="6008370" y="5445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0390" cy="259080"/>
    <xdr:sp macro="" textlink="">
      <xdr:nvSpPr>
        <xdr:cNvPr id="284" name="テキスト ボックス 283"/>
        <xdr:cNvSpPr txBox="1"/>
      </xdr:nvSpPr>
      <xdr:spPr>
        <a:xfrm>
          <a:off x="6008370" y="5064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0390" cy="248920"/>
    <xdr:sp macro="" textlink="">
      <xdr:nvSpPr>
        <xdr:cNvPr id="286" name="テキスト ボックス 285"/>
        <xdr:cNvSpPr txBox="1"/>
      </xdr:nvSpPr>
      <xdr:spPr>
        <a:xfrm>
          <a:off x="6008370" y="468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125095</xdr:rowOff>
    </xdr:from>
    <xdr:to>
      <xdr:col>54</xdr:col>
      <xdr:colOff>189865</xdr:colOff>
      <xdr:row>36</xdr:row>
      <xdr:rowOff>49530</xdr:rowOff>
    </xdr:to>
    <xdr:cxnSp macro="">
      <xdr:nvCxnSpPr>
        <xdr:cNvPr id="288" name="直線コネクタ 287"/>
        <xdr:cNvCxnSpPr/>
      </xdr:nvCxnSpPr>
      <xdr:spPr>
        <a:xfrm flipV="1">
          <a:off x="10475595" y="5440045"/>
          <a:ext cx="127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0190"/>
    <xdr:sp macro="" textlink="">
      <xdr:nvSpPr>
        <xdr:cNvPr id="289" name="補助費等最小値テキスト"/>
        <xdr:cNvSpPr txBox="1"/>
      </xdr:nvSpPr>
      <xdr:spPr>
        <a:xfrm>
          <a:off x="10528300" y="62255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49530</xdr:rowOff>
    </xdr:from>
    <xdr:to>
      <xdr:col>55</xdr:col>
      <xdr:colOff>88900</xdr:colOff>
      <xdr:row>36</xdr:row>
      <xdr:rowOff>49530</xdr:rowOff>
    </xdr:to>
    <xdr:cxnSp macro="">
      <xdr:nvCxnSpPr>
        <xdr:cNvPr id="290" name="直線コネクタ 289"/>
        <xdr:cNvCxnSpPr/>
      </xdr:nvCxnSpPr>
      <xdr:spPr>
        <a:xfrm>
          <a:off x="10388600" y="622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71755</xdr:rowOff>
    </xdr:from>
    <xdr:ext cx="598805" cy="259080"/>
    <xdr:sp macro="" textlink="">
      <xdr:nvSpPr>
        <xdr:cNvPr id="291" name="補助費等最大値テキスト"/>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125095</xdr:rowOff>
    </xdr:from>
    <xdr:to>
      <xdr:col>55</xdr:col>
      <xdr:colOff>88900</xdr:colOff>
      <xdr:row>31</xdr:row>
      <xdr:rowOff>125095</xdr:rowOff>
    </xdr:to>
    <xdr:cxnSp macro="">
      <xdr:nvCxnSpPr>
        <xdr:cNvPr id="292" name="直線コネクタ 291"/>
        <xdr:cNvCxnSpPr/>
      </xdr:nvCxnSpPr>
      <xdr:spPr>
        <a:xfrm>
          <a:off x="10388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70485</xdr:rowOff>
    </xdr:from>
    <xdr:to>
      <xdr:col>55</xdr:col>
      <xdr:colOff>0</xdr:colOff>
      <xdr:row>37</xdr:row>
      <xdr:rowOff>132080</xdr:rowOff>
    </xdr:to>
    <xdr:cxnSp macro="">
      <xdr:nvCxnSpPr>
        <xdr:cNvPr id="293" name="直線コネクタ 292"/>
        <xdr:cNvCxnSpPr/>
      </xdr:nvCxnSpPr>
      <xdr:spPr>
        <a:xfrm flipV="1">
          <a:off x="9639300" y="6071235"/>
          <a:ext cx="838200"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166370</xdr:rowOff>
    </xdr:from>
    <xdr:ext cx="598805" cy="251460"/>
    <xdr:sp macro="" textlink="">
      <xdr:nvSpPr>
        <xdr:cNvPr id="294" name="補助費等平均値テキスト"/>
        <xdr:cNvSpPr txBox="1"/>
      </xdr:nvSpPr>
      <xdr:spPr>
        <a:xfrm>
          <a:off x="10528300" y="582422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143510</xdr:rowOff>
    </xdr:from>
    <xdr:to>
      <xdr:col>55</xdr:col>
      <xdr:colOff>50800</xdr:colOff>
      <xdr:row>35</xdr:row>
      <xdr:rowOff>73660</xdr:rowOff>
    </xdr:to>
    <xdr:sp macro="" textlink="">
      <xdr:nvSpPr>
        <xdr:cNvPr id="295" name="フローチャート: 判断 294"/>
        <xdr:cNvSpPr/>
      </xdr:nvSpPr>
      <xdr:spPr>
        <a:xfrm>
          <a:off x="10426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132080</xdr:rowOff>
    </xdr:from>
    <xdr:to>
      <xdr:col>50</xdr:col>
      <xdr:colOff>114300</xdr:colOff>
      <xdr:row>37</xdr:row>
      <xdr:rowOff>151765</xdr:rowOff>
    </xdr:to>
    <xdr:cxnSp macro="">
      <xdr:nvCxnSpPr>
        <xdr:cNvPr id="296" name="直線コネクタ 295"/>
        <xdr:cNvCxnSpPr/>
      </xdr:nvCxnSpPr>
      <xdr:spPr>
        <a:xfrm flipV="1">
          <a:off x="8750300" y="64757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76835</xdr:rowOff>
    </xdr:from>
    <xdr:to>
      <xdr:col>50</xdr:col>
      <xdr:colOff>165100</xdr:colOff>
      <xdr:row>38</xdr:row>
      <xdr:rowOff>6985</xdr:rowOff>
    </xdr:to>
    <xdr:sp macro="" textlink="">
      <xdr:nvSpPr>
        <xdr:cNvPr id="297" name="フローチャート: 判断 296"/>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23495</xdr:rowOff>
    </xdr:from>
    <xdr:ext cx="519430" cy="259080"/>
    <xdr:sp macro="" textlink="">
      <xdr:nvSpPr>
        <xdr:cNvPr id="298" name="テキスト ボックス 297"/>
        <xdr:cNvSpPr txBox="1"/>
      </xdr:nvSpPr>
      <xdr:spPr>
        <a:xfrm>
          <a:off x="9371965" y="619569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132080</xdr:rowOff>
    </xdr:from>
    <xdr:to>
      <xdr:col>45</xdr:col>
      <xdr:colOff>177800</xdr:colOff>
      <xdr:row>37</xdr:row>
      <xdr:rowOff>151765</xdr:rowOff>
    </xdr:to>
    <xdr:cxnSp macro="">
      <xdr:nvCxnSpPr>
        <xdr:cNvPr id="299" name="直線コネクタ 298"/>
        <xdr:cNvCxnSpPr/>
      </xdr:nvCxnSpPr>
      <xdr:spPr>
        <a:xfrm>
          <a:off x="7861300" y="64757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100965</xdr:rowOff>
    </xdr:from>
    <xdr:to>
      <xdr:col>46</xdr:col>
      <xdr:colOff>38100</xdr:colOff>
      <xdr:row>38</xdr:row>
      <xdr:rowOff>31115</xdr:rowOff>
    </xdr:to>
    <xdr:sp macro="" textlink="">
      <xdr:nvSpPr>
        <xdr:cNvPr id="300" name="フローチャート: 判断 299"/>
        <xdr:cNvSpPr/>
      </xdr:nvSpPr>
      <xdr:spPr>
        <a:xfrm>
          <a:off x="8699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22225</xdr:rowOff>
    </xdr:from>
    <xdr:ext cx="519430" cy="258445"/>
    <xdr:sp macro="" textlink="">
      <xdr:nvSpPr>
        <xdr:cNvPr id="301" name="テキスト ボックス 300"/>
        <xdr:cNvSpPr txBox="1"/>
      </xdr:nvSpPr>
      <xdr:spPr>
        <a:xfrm>
          <a:off x="8482965" y="653732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47625</xdr:rowOff>
    </xdr:from>
    <xdr:to>
      <xdr:col>41</xdr:col>
      <xdr:colOff>50800</xdr:colOff>
      <xdr:row>37</xdr:row>
      <xdr:rowOff>132080</xdr:rowOff>
    </xdr:to>
    <xdr:cxnSp macro="">
      <xdr:nvCxnSpPr>
        <xdr:cNvPr id="302" name="直線コネクタ 301"/>
        <xdr:cNvCxnSpPr/>
      </xdr:nvCxnSpPr>
      <xdr:spPr>
        <a:xfrm>
          <a:off x="6972300" y="639127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111760</xdr:rowOff>
    </xdr:from>
    <xdr:to>
      <xdr:col>41</xdr:col>
      <xdr:colOff>101600</xdr:colOff>
      <xdr:row>38</xdr:row>
      <xdr:rowOff>41910</xdr:rowOff>
    </xdr:to>
    <xdr:sp macro="" textlink="">
      <xdr:nvSpPr>
        <xdr:cNvPr id="303" name="フローチャート: 判断 302"/>
        <xdr:cNvSpPr/>
      </xdr:nvSpPr>
      <xdr:spPr>
        <a:xfrm>
          <a:off x="781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33020</xdr:rowOff>
    </xdr:from>
    <xdr:ext cx="519430" cy="259080"/>
    <xdr:sp macro="" textlink="">
      <xdr:nvSpPr>
        <xdr:cNvPr id="304" name="テキスト ボックス 303"/>
        <xdr:cNvSpPr txBox="1"/>
      </xdr:nvSpPr>
      <xdr:spPr>
        <a:xfrm>
          <a:off x="7593965" y="65481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05" name="フローチャート: 判断 304"/>
        <xdr:cNvSpPr/>
      </xdr:nvSpPr>
      <xdr:spPr>
        <a:xfrm>
          <a:off x="6921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36830</xdr:rowOff>
    </xdr:from>
    <xdr:ext cx="519430" cy="259080"/>
    <xdr:sp macro="" textlink="">
      <xdr:nvSpPr>
        <xdr:cNvPr id="306" name="テキスト ボックス 305"/>
        <xdr:cNvSpPr txBox="1"/>
      </xdr:nvSpPr>
      <xdr:spPr>
        <a:xfrm>
          <a:off x="6704965" y="65519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19685</xdr:rowOff>
    </xdr:from>
    <xdr:to>
      <xdr:col>55</xdr:col>
      <xdr:colOff>50800</xdr:colOff>
      <xdr:row>35</xdr:row>
      <xdr:rowOff>121285</xdr:rowOff>
    </xdr:to>
    <xdr:sp macro="" textlink="">
      <xdr:nvSpPr>
        <xdr:cNvPr id="312" name="楕円 311"/>
        <xdr:cNvSpPr/>
      </xdr:nvSpPr>
      <xdr:spPr>
        <a:xfrm>
          <a:off x="104267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169545</xdr:rowOff>
    </xdr:from>
    <xdr:ext cx="598805" cy="248285"/>
    <xdr:sp macro="" textlink="">
      <xdr:nvSpPr>
        <xdr:cNvPr id="313" name="補助費等該当値テキスト"/>
        <xdr:cNvSpPr txBox="1"/>
      </xdr:nvSpPr>
      <xdr:spPr>
        <a:xfrm>
          <a:off x="10528300" y="599884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173,181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80645</xdr:rowOff>
    </xdr:from>
    <xdr:to>
      <xdr:col>50</xdr:col>
      <xdr:colOff>165100</xdr:colOff>
      <xdr:row>38</xdr:row>
      <xdr:rowOff>10795</xdr:rowOff>
    </xdr:to>
    <xdr:sp macro="" textlink="">
      <xdr:nvSpPr>
        <xdr:cNvPr id="314" name="楕円 313"/>
        <xdr:cNvSpPr/>
      </xdr:nvSpPr>
      <xdr:spPr>
        <a:xfrm>
          <a:off x="958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1905</xdr:rowOff>
    </xdr:from>
    <xdr:ext cx="519430" cy="259080"/>
    <xdr:sp macro="" textlink="">
      <xdr:nvSpPr>
        <xdr:cNvPr id="315" name="テキスト ボックス 314"/>
        <xdr:cNvSpPr txBox="1"/>
      </xdr:nvSpPr>
      <xdr:spPr>
        <a:xfrm>
          <a:off x="9371965" y="65170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100965</xdr:rowOff>
    </xdr:from>
    <xdr:to>
      <xdr:col>46</xdr:col>
      <xdr:colOff>38100</xdr:colOff>
      <xdr:row>38</xdr:row>
      <xdr:rowOff>31115</xdr:rowOff>
    </xdr:to>
    <xdr:sp macro="" textlink="">
      <xdr:nvSpPr>
        <xdr:cNvPr id="316" name="楕円 315"/>
        <xdr:cNvSpPr/>
      </xdr:nvSpPr>
      <xdr:spPr>
        <a:xfrm>
          <a:off x="8699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47625</xdr:rowOff>
    </xdr:from>
    <xdr:ext cx="519430" cy="259080"/>
    <xdr:sp macro="" textlink="">
      <xdr:nvSpPr>
        <xdr:cNvPr id="317" name="テキスト ボックス 316"/>
        <xdr:cNvSpPr txBox="1"/>
      </xdr:nvSpPr>
      <xdr:spPr>
        <a:xfrm>
          <a:off x="8482965" y="62198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80645</xdr:rowOff>
    </xdr:from>
    <xdr:to>
      <xdr:col>41</xdr:col>
      <xdr:colOff>101600</xdr:colOff>
      <xdr:row>38</xdr:row>
      <xdr:rowOff>10795</xdr:rowOff>
    </xdr:to>
    <xdr:sp macro="" textlink="">
      <xdr:nvSpPr>
        <xdr:cNvPr id="318" name="楕円 317"/>
        <xdr:cNvSpPr/>
      </xdr:nvSpPr>
      <xdr:spPr>
        <a:xfrm>
          <a:off x="781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27305</xdr:rowOff>
    </xdr:from>
    <xdr:ext cx="519430" cy="259080"/>
    <xdr:sp macro="" textlink="">
      <xdr:nvSpPr>
        <xdr:cNvPr id="319" name="テキスト ボックス 318"/>
        <xdr:cNvSpPr txBox="1"/>
      </xdr:nvSpPr>
      <xdr:spPr>
        <a:xfrm>
          <a:off x="7593965" y="61995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168275</xdr:rowOff>
    </xdr:from>
    <xdr:to>
      <xdr:col>36</xdr:col>
      <xdr:colOff>165100</xdr:colOff>
      <xdr:row>37</xdr:row>
      <xdr:rowOff>98425</xdr:rowOff>
    </xdr:to>
    <xdr:sp macro="" textlink="">
      <xdr:nvSpPr>
        <xdr:cNvPr id="320" name="楕円 319"/>
        <xdr:cNvSpPr/>
      </xdr:nvSpPr>
      <xdr:spPr>
        <a:xfrm>
          <a:off x="692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114935</xdr:rowOff>
    </xdr:from>
    <xdr:ext cx="519430" cy="259080"/>
    <xdr:sp macro="" textlink="">
      <xdr:nvSpPr>
        <xdr:cNvPr id="321" name="テキスト ボックス 320"/>
        <xdr:cNvSpPr txBox="1"/>
      </xdr:nvSpPr>
      <xdr:spPr>
        <a:xfrm>
          <a:off x="6704965" y="611568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4645" cy="217170"/>
    <xdr:sp macro="" textlink="">
      <xdr:nvSpPr>
        <xdr:cNvPr id="330" name="テキスト ボックス 329"/>
        <xdr:cNvSpPr txBox="1"/>
      </xdr:nvSpPr>
      <xdr:spPr>
        <a:xfrm>
          <a:off x="6565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3680" cy="248920"/>
    <xdr:sp macro="" textlink="">
      <xdr:nvSpPr>
        <xdr:cNvPr id="333" name="テキスト ボックス 332"/>
        <xdr:cNvSpPr txBox="1"/>
      </xdr:nvSpPr>
      <xdr:spPr>
        <a:xfrm>
          <a:off x="6355080" y="99415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0390" cy="248920"/>
    <xdr:sp macro="" textlink="">
      <xdr:nvSpPr>
        <xdr:cNvPr id="335" name="テキスト ボックス 334"/>
        <xdr:cNvSpPr txBox="1"/>
      </xdr:nvSpPr>
      <xdr:spPr>
        <a:xfrm>
          <a:off x="6008370" y="94843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0390" cy="248920"/>
    <xdr:sp macro="" textlink="">
      <xdr:nvSpPr>
        <xdr:cNvPr id="337" name="テキスト ボックス 336"/>
        <xdr:cNvSpPr txBox="1"/>
      </xdr:nvSpPr>
      <xdr:spPr>
        <a:xfrm>
          <a:off x="6008370" y="90271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0390" cy="248920"/>
    <xdr:sp macro="" textlink="">
      <xdr:nvSpPr>
        <xdr:cNvPr id="339" name="テキスト ボックス 338"/>
        <xdr:cNvSpPr txBox="1"/>
      </xdr:nvSpPr>
      <xdr:spPr>
        <a:xfrm>
          <a:off x="6008370" y="85699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0390" cy="248920"/>
    <xdr:sp macro="" textlink="">
      <xdr:nvSpPr>
        <xdr:cNvPr id="341" name="テキスト ボックス 340"/>
        <xdr:cNvSpPr txBox="1"/>
      </xdr:nvSpPr>
      <xdr:spPr>
        <a:xfrm>
          <a:off x="6008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58</xdr:row>
      <xdr:rowOff>24130</xdr:rowOff>
    </xdr:to>
    <xdr:cxnSp macro="">
      <xdr:nvCxnSpPr>
        <xdr:cNvPr id="343" name="直線コネクタ 342"/>
        <xdr:cNvCxnSpPr/>
      </xdr:nvCxnSpPr>
      <xdr:spPr>
        <a:xfrm flipV="1">
          <a:off x="10475595" y="884999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534670" cy="259080"/>
    <xdr:sp macro="" textlink="">
      <xdr:nvSpPr>
        <xdr:cNvPr id="344" name="普通建設事業費最小値テキスト"/>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45" name="直線コネクタ 344"/>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598805" cy="250825"/>
    <xdr:sp macro="" textlink="">
      <xdr:nvSpPr>
        <xdr:cNvPr id="346" name="普通建設事業費最大値テキスト"/>
        <xdr:cNvSpPr txBox="1"/>
      </xdr:nvSpPr>
      <xdr:spPr>
        <a:xfrm>
          <a:off x="10528300" y="86252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7" name="直線コネクタ 346"/>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90170</xdr:rowOff>
    </xdr:from>
    <xdr:to>
      <xdr:col>55</xdr:col>
      <xdr:colOff>0</xdr:colOff>
      <xdr:row>56</xdr:row>
      <xdr:rowOff>106680</xdr:rowOff>
    </xdr:to>
    <xdr:cxnSp macro="">
      <xdr:nvCxnSpPr>
        <xdr:cNvPr id="348" name="直線コネクタ 347"/>
        <xdr:cNvCxnSpPr/>
      </xdr:nvCxnSpPr>
      <xdr:spPr>
        <a:xfrm>
          <a:off x="9639300" y="969137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60960</xdr:rowOff>
    </xdr:from>
    <xdr:ext cx="534670" cy="259080"/>
    <xdr:sp macro="" textlink="">
      <xdr:nvSpPr>
        <xdr:cNvPr id="349" name="普通建設事業費平均値テキスト"/>
        <xdr:cNvSpPr txBox="1"/>
      </xdr:nvSpPr>
      <xdr:spPr>
        <a:xfrm>
          <a:off x="10528300" y="9662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350" name="フローチャート: 判断 349"/>
        <xdr:cNvSpPr/>
      </xdr:nvSpPr>
      <xdr:spPr>
        <a:xfrm>
          <a:off x="10426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90170</xdr:rowOff>
    </xdr:from>
    <xdr:to>
      <xdr:col>50</xdr:col>
      <xdr:colOff>114300</xdr:colOff>
      <xdr:row>56</xdr:row>
      <xdr:rowOff>139065</xdr:rowOff>
    </xdr:to>
    <xdr:cxnSp macro="">
      <xdr:nvCxnSpPr>
        <xdr:cNvPr id="351" name="直線コネクタ 350"/>
        <xdr:cNvCxnSpPr/>
      </xdr:nvCxnSpPr>
      <xdr:spPr>
        <a:xfrm flipV="1">
          <a:off x="8750300" y="96913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90805</xdr:rowOff>
    </xdr:from>
    <xdr:to>
      <xdr:col>50</xdr:col>
      <xdr:colOff>165100</xdr:colOff>
      <xdr:row>57</xdr:row>
      <xdr:rowOff>20955</xdr:rowOff>
    </xdr:to>
    <xdr:sp macro="" textlink="">
      <xdr:nvSpPr>
        <xdr:cNvPr id="352" name="フローチャート: 判断 351"/>
        <xdr:cNvSpPr/>
      </xdr:nvSpPr>
      <xdr:spPr>
        <a:xfrm>
          <a:off x="9588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12065</xdr:rowOff>
    </xdr:from>
    <xdr:ext cx="519430" cy="259080"/>
    <xdr:sp macro="" textlink="">
      <xdr:nvSpPr>
        <xdr:cNvPr id="353" name="テキスト ボックス 352"/>
        <xdr:cNvSpPr txBox="1"/>
      </xdr:nvSpPr>
      <xdr:spPr>
        <a:xfrm>
          <a:off x="9371965" y="97847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104775</xdr:rowOff>
    </xdr:from>
    <xdr:to>
      <xdr:col>45</xdr:col>
      <xdr:colOff>177800</xdr:colOff>
      <xdr:row>56</xdr:row>
      <xdr:rowOff>139065</xdr:rowOff>
    </xdr:to>
    <xdr:cxnSp macro="">
      <xdr:nvCxnSpPr>
        <xdr:cNvPr id="354" name="直線コネクタ 353"/>
        <xdr:cNvCxnSpPr/>
      </xdr:nvCxnSpPr>
      <xdr:spPr>
        <a:xfrm>
          <a:off x="7861300" y="97059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113030</xdr:rowOff>
    </xdr:from>
    <xdr:to>
      <xdr:col>46</xdr:col>
      <xdr:colOff>38100</xdr:colOff>
      <xdr:row>57</xdr:row>
      <xdr:rowOff>43180</xdr:rowOff>
    </xdr:to>
    <xdr:sp macro="" textlink="">
      <xdr:nvSpPr>
        <xdr:cNvPr id="355" name="フローチャート: 判断 354"/>
        <xdr:cNvSpPr/>
      </xdr:nvSpPr>
      <xdr:spPr>
        <a:xfrm>
          <a:off x="869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34290</xdr:rowOff>
    </xdr:from>
    <xdr:ext cx="519430" cy="259080"/>
    <xdr:sp macro="" textlink="">
      <xdr:nvSpPr>
        <xdr:cNvPr id="356" name="テキスト ボックス 355"/>
        <xdr:cNvSpPr txBox="1"/>
      </xdr:nvSpPr>
      <xdr:spPr>
        <a:xfrm>
          <a:off x="8482965" y="98069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56515</xdr:rowOff>
    </xdr:from>
    <xdr:to>
      <xdr:col>41</xdr:col>
      <xdr:colOff>50800</xdr:colOff>
      <xdr:row>56</xdr:row>
      <xdr:rowOff>104775</xdr:rowOff>
    </xdr:to>
    <xdr:cxnSp macro="">
      <xdr:nvCxnSpPr>
        <xdr:cNvPr id="357" name="直線コネクタ 356"/>
        <xdr:cNvCxnSpPr/>
      </xdr:nvCxnSpPr>
      <xdr:spPr>
        <a:xfrm>
          <a:off x="6972300" y="96577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118745</xdr:rowOff>
    </xdr:from>
    <xdr:to>
      <xdr:col>41</xdr:col>
      <xdr:colOff>101600</xdr:colOff>
      <xdr:row>57</xdr:row>
      <xdr:rowOff>48895</xdr:rowOff>
    </xdr:to>
    <xdr:sp macro="" textlink="">
      <xdr:nvSpPr>
        <xdr:cNvPr id="358" name="フローチャート: 判断 357"/>
        <xdr:cNvSpPr/>
      </xdr:nvSpPr>
      <xdr:spPr>
        <a:xfrm>
          <a:off x="781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40640</xdr:rowOff>
    </xdr:from>
    <xdr:ext cx="519430" cy="251460"/>
    <xdr:sp macro="" textlink="">
      <xdr:nvSpPr>
        <xdr:cNvPr id="359" name="テキスト ボックス 358"/>
        <xdr:cNvSpPr txBox="1"/>
      </xdr:nvSpPr>
      <xdr:spPr>
        <a:xfrm>
          <a:off x="7593965" y="981329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0" name="フローチャート: 判断 359"/>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52070</xdr:rowOff>
    </xdr:from>
    <xdr:ext cx="519430" cy="251460"/>
    <xdr:sp macro="" textlink="">
      <xdr:nvSpPr>
        <xdr:cNvPr id="361" name="テキスト ボックス 360"/>
        <xdr:cNvSpPr txBox="1"/>
      </xdr:nvSpPr>
      <xdr:spPr>
        <a:xfrm>
          <a:off x="6704965" y="982472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55880</xdr:rowOff>
    </xdr:from>
    <xdr:to>
      <xdr:col>55</xdr:col>
      <xdr:colOff>50800</xdr:colOff>
      <xdr:row>56</xdr:row>
      <xdr:rowOff>157480</xdr:rowOff>
    </xdr:to>
    <xdr:sp macro="" textlink="">
      <xdr:nvSpPr>
        <xdr:cNvPr id="367" name="楕円 366"/>
        <xdr:cNvSpPr/>
      </xdr:nvSpPr>
      <xdr:spPr>
        <a:xfrm>
          <a:off x="10426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78740</xdr:rowOff>
    </xdr:from>
    <xdr:ext cx="534670" cy="259080"/>
    <xdr:sp macro="" textlink="">
      <xdr:nvSpPr>
        <xdr:cNvPr id="368" name="普通建設事業費該当値テキスト"/>
        <xdr:cNvSpPr txBox="1"/>
      </xdr:nvSpPr>
      <xdr:spPr>
        <a:xfrm>
          <a:off x="10528300" y="9508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39370</xdr:rowOff>
    </xdr:from>
    <xdr:to>
      <xdr:col>50</xdr:col>
      <xdr:colOff>165100</xdr:colOff>
      <xdr:row>56</xdr:row>
      <xdr:rowOff>140970</xdr:rowOff>
    </xdr:to>
    <xdr:sp macro="" textlink="">
      <xdr:nvSpPr>
        <xdr:cNvPr id="369" name="楕円 368"/>
        <xdr:cNvSpPr/>
      </xdr:nvSpPr>
      <xdr:spPr>
        <a:xfrm>
          <a:off x="9588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157480</xdr:rowOff>
    </xdr:from>
    <xdr:ext cx="519430" cy="248920"/>
    <xdr:sp macro="" textlink="">
      <xdr:nvSpPr>
        <xdr:cNvPr id="370" name="テキスト ボックス 369"/>
        <xdr:cNvSpPr txBox="1"/>
      </xdr:nvSpPr>
      <xdr:spPr>
        <a:xfrm>
          <a:off x="9371965" y="941578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88265</xdr:rowOff>
    </xdr:from>
    <xdr:to>
      <xdr:col>46</xdr:col>
      <xdr:colOff>38100</xdr:colOff>
      <xdr:row>57</xdr:row>
      <xdr:rowOff>18415</xdr:rowOff>
    </xdr:to>
    <xdr:sp macro="" textlink="">
      <xdr:nvSpPr>
        <xdr:cNvPr id="371" name="楕円 370"/>
        <xdr:cNvSpPr/>
      </xdr:nvSpPr>
      <xdr:spPr>
        <a:xfrm>
          <a:off x="8699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34925</xdr:rowOff>
    </xdr:from>
    <xdr:ext cx="519430" cy="259080"/>
    <xdr:sp macro="" textlink="">
      <xdr:nvSpPr>
        <xdr:cNvPr id="372" name="テキスト ボックス 371"/>
        <xdr:cNvSpPr txBox="1"/>
      </xdr:nvSpPr>
      <xdr:spPr>
        <a:xfrm>
          <a:off x="8482965" y="946467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53975</xdr:rowOff>
    </xdr:from>
    <xdr:to>
      <xdr:col>41</xdr:col>
      <xdr:colOff>101600</xdr:colOff>
      <xdr:row>56</xdr:row>
      <xdr:rowOff>155575</xdr:rowOff>
    </xdr:to>
    <xdr:sp macro="" textlink="">
      <xdr:nvSpPr>
        <xdr:cNvPr id="373" name="楕円 372"/>
        <xdr:cNvSpPr/>
      </xdr:nvSpPr>
      <xdr:spPr>
        <a:xfrm>
          <a:off x="7810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635</xdr:rowOff>
    </xdr:from>
    <xdr:ext cx="519430" cy="259080"/>
    <xdr:sp macro="" textlink="">
      <xdr:nvSpPr>
        <xdr:cNvPr id="374" name="テキスト ボックス 373"/>
        <xdr:cNvSpPr txBox="1"/>
      </xdr:nvSpPr>
      <xdr:spPr>
        <a:xfrm>
          <a:off x="7593965" y="943038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6350</xdr:rowOff>
    </xdr:from>
    <xdr:to>
      <xdr:col>36</xdr:col>
      <xdr:colOff>165100</xdr:colOff>
      <xdr:row>56</xdr:row>
      <xdr:rowOff>107315</xdr:rowOff>
    </xdr:to>
    <xdr:sp macro="" textlink="">
      <xdr:nvSpPr>
        <xdr:cNvPr id="375" name="楕円 374"/>
        <xdr:cNvSpPr/>
      </xdr:nvSpPr>
      <xdr:spPr>
        <a:xfrm>
          <a:off x="69215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123825</xdr:rowOff>
    </xdr:from>
    <xdr:ext cx="519430" cy="248285"/>
    <xdr:sp macro="" textlink="">
      <xdr:nvSpPr>
        <xdr:cNvPr id="376" name="テキスト ボックス 375"/>
        <xdr:cNvSpPr txBox="1"/>
      </xdr:nvSpPr>
      <xdr:spPr>
        <a:xfrm>
          <a:off x="6704965" y="938212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4645" cy="217170"/>
    <xdr:sp macro="" textlink="">
      <xdr:nvSpPr>
        <xdr:cNvPr id="385" name="テキスト ボックス 384"/>
        <xdr:cNvSpPr txBox="1"/>
      </xdr:nvSpPr>
      <xdr:spPr>
        <a:xfrm>
          <a:off x="6565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3680" cy="259080"/>
    <xdr:sp macro="" textlink="">
      <xdr:nvSpPr>
        <xdr:cNvPr id="388" name="テキスト ボックス 387"/>
        <xdr:cNvSpPr txBox="1"/>
      </xdr:nvSpPr>
      <xdr:spPr>
        <a:xfrm>
          <a:off x="6355080" y="1344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2" name="テキスト ボックス 391"/>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0390" cy="259080"/>
    <xdr:sp macro="" textlink="">
      <xdr:nvSpPr>
        <xdr:cNvPr id="396" name="テキスト ボックス 395"/>
        <xdr:cNvSpPr txBox="1"/>
      </xdr:nvSpPr>
      <xdr:spPr>
        <a:xfrm>
          <a:off x="6008370" y="1192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0390" cy="248920"/>
    <xdr:sp macro="" textlink="">
      <xdr:nvSpPr>
        <xdr:cNvPr id="398" name="テキスト ボックス 397"/>
        <xdr:cNvSpPr txBox="1"/>
      </xdr:nvSpPr>
      <xdr:spPr>
        <a:xfrm>
          <a:off x="6008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59055</xdr:rowOff>
    </xdr:from>
    <xdr:to>
      <xdr:col>54</xdr:col>
      <xdr:colOff>189865</xdr:colOff>
      <xdr:row>79</xdr:row>
      <xdr:rowOff>44450</xdr:rowOff>
    </xdr:to>
    <xdr:cxnSp macro="">
      <xdr:nvCxnSpPr>
        <xdr:cNvPr id="400" name="直線コネクタ 399"/>
        <xdr:cNvCxnSpPr/>
      </xdr:nvCxnSpPr>
      <xdr:spPr>
        <a:xfrm flipV="1">
          <a:off x="10475595" y="1206055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xdr:rowOff>
    </xdr:from>
    <xdr:ext cx="598805" cy="251460"/>
    <xdr:sp macro="" textlink="">
      <xdr:nvSpPr>
        <xdr:cNvPr id="403" name="普通建設事業費 （ うち新規整備　）最大値テキスト"/>
        <xdr:cNvSpPr txBox="1"/>
      </xdr:nvSpPr>
      <xdr:spPr>
        <a:xfrm>
          <a:off x="10528300" y="11836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4" name="直線コネクタ 403"/>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100965</xdr:rowOff>
    </xdr:from>
    <xdr:to>
      <xdr:col>55</xdr:col>
      <xdr:colOff>0</xdr:colOff>
      <xdr:row>77</xdr:row>
      <xdr:rowOff>114300</xdr:rowOff>
    </xdr:to>
    <xdr:cxnSp macro="">
      <xdr:nvCxnSpPr>
        <xdr:cNvPr id="405" name="直線コネクタ 404"/>
        <xdr:cNvCxnSpPr/>
      </xdr:nvCxnSpPr>
      <xdr:spPr>
        <a:xfrm>
          <a:off x="9639300" y="133026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41910</xdr:rowOff>
    </xdr:from>
    <xdr:ext cx="534670" cy="250190"/>
    <xdr:sp macro="" textlink="">
      <xdr:nvSpPr>
        <xdr:cNvPr id="406" name="普通建設事業費 （ うち新規整備　）平均値テキスト"/>
        <xdr:cNvSpPr txBox="1"/>
      </xdr:nvSpPr>
      <xdr:spPr>
        <a:xfrm>
          <a:off x="10528300" y="1324356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07" name="フローチャート: 判断 406"/>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118745</xdr:rowOff>
    </xdr:from>
    <xdr:to>
      <xdr:col>50</xdr:col>
      <xdr:colOff>114300</xdr:colOff>
      <xdr:row>77</xdr:row>
      <xdr:rowOff>100965</xdr:rowOff>
    </xdr:to>
    <xdr:cxnSp macro="">
      <xdr:nvCxnSpPr>
        <xdr:cNvPr id="408" name="直線コネクタ 407"/>
        <xdr:cNvCxnSpPr/>
      </xdr:nvCxnSpPr>
      <xdr:spPr>
        <a:xfrm>
          <a:off x="8750300" y="1314894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73025</xdr:rowOff>
    </xdr:from>
    <xdr:to>
      <xdr:col>50</xdr:col>
      <xdr:colOff>165100</xdr:colOff>
      <xdr:row>78</xdr:row>
      <xdr:rowOff>3175</xdr:rowOff>
    </xdr:to>
    <xdr:sp macro="" textlink="">
      <xdr:nvSpPr>
        <xdr:cNvPr id="409" name="フローチャート: 判断 408"/>
        <xdr:cNvSpPr/>
      </xdr:nvSpPr>
      <xdr:spPr>
        <a:xfrm>
          <a:off x="958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166370</xdr:rowOff>
    </xdr:from>
    <xdr:ext cx="519430" cy="251460"/>
    <xdr:sp macro="" textlink="">
      <xdr:nvSpPr>
        <xdr:cNvPr id="410" name="テキスト ボックス 409"/>
        <xdr:cNvSpPr txBox="1"/>
      </xdr:nvSpPr>
      <xdr:spPr>
        <a:xfrm>
          <a:off x="9371965" y="1336802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34290</xdr:rowOff>
    </xdr:from>
    <xdr:to>
      <xdr:col>45</xdr:col>
      <xdr:colOff>177800</xdr:colOff>
      <xdr:row>76</xdr:row>
      <xdr:rowOff>118745</xdr:rowOff>
    </xdr:to>
    <xdr:cxnSp macro="">
      <xdr:nvCxnSpPr>
        <xdr:cNvPr id="411" name="直線コネクタ 410"/>
        <xdr:cNvCxnSpPr/>
      </xdr:nvCxnSpPr>
      <xdr:spPr>
        <a:xfrm>
          <a:off x="7861300" y="1306449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6350</xdr:rowOff>
    </xdr:to>
    <xdr:sp macro="" textlink="">
      <xdr:nvSpPr>
        <xdr:cNvPr id="412" name="フローチャート: 判断 411"/>
        <xdr:cNvSpPr/>
      </xdr:nvSpPr>
      <xdr:spPr>
        <a:xfrm>
          <a:off x="8699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168910</xdr:rowOff>
    </xdr:from>
    <xdr:ext cx="519430" cy="248920"/>
    <xdr:sp macro="" textlink="">
      <xdr:nvSpPr>
        <xdr:cNvPr id="413" name="テキスト ボックス 412"/>
        <xdr:cNvSpPr txBox="1"/>
      </xdr:nvSpPr>
      <xdr:spPr>
        <a:xfrm>
          <a:off x="8482965" y="133705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157480</xdr:rowOff>
    </xdr:from>
    <xdr:to>
      <xdr:col>41</xdr:col>
      <xdr:colOff>50800</xdr:colOff>
      <xdr:row>76</xdr:row>
      <xdr:rowOff>34290</xdr:rowOff>
    </xdr:to>
    <xdr:cxnSp macro="">
      <xdr:nvCxnSpPr>
        <xdr:cNvPr id="414" name="直線コネクタ 413"/>
        <xdr:cNvCxnSpPr/>
      </xdr:nvCxnSpPr>
      <xdr:spPr>
        <a:xfrm>
          <a:off x="6972300" y="12673330"/>
          <a:ext cx="88900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32385</xdr:rowOff>
    </xdr:from>
    <xdr:to>
      <xdr:col>41</xdr:col>
      <xdr:colOff>101600</xdr:colOff>
      <xdr:row>77</xdr:row>
      <xdr:rowOff>133985</xdr:rowOff>
    </xdr:to>
    <xdr:sp macro="" textlink="">
      <xdr:nvSpPr>
        <xdr:cNvPr id="415" name="フローチャート: 判断 414"/>
        <xdr:cNvSpPr/>
      </xdr:nvSpPr>
      <xdr:spPr>
        <a:xfrm>
          <a:off x="7810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125095</xdr:rowOff>
    </xdr:from>
    <xdr:ext cx="519430" cy="258445"/>
    <xdr:sp macro="" textlink="">
      <xdr:nvSpPr>
        <xdr:cNvPr id="416" name="テキスト ボックス 415"/>
        <xdr:cNvSpPr txBox="1"/>
      </xdr:nvSpPr>
      <xdr:spPr>
        <a:xfrm>
          <a:off x="7593965" y="1332674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17" name="フローチャート: 判断 416"/>
        <xdr:cNvSpPr/>
      </xdr:nvSpPr>
      <xdr:spPr>
        <a:xfrm>
          <a:off x="6921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153670</xdr:rowOff>
    </xdr:from>
    <xdr:ext cx="519430" cy="259080"/>
    <xdr:sp macro="" textlink="">
      <xdr:nvSpPr>
        <xdr:cNvPr id="418" name="テキスト ボックス 417"/>
        <xdr:cNvSpPr txBox="1"/>
      </xdr:nvSpPr>
      <xdr:spPr>
        <a:xfrm>
          <a:off x="6704965" y="133553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24" name="楕円 423"/>
        <xdr:cNvSpPr/>
      </xdr:nvSpPr>
      <xdr:spPr>
        <a:xfrm>
          <a:off x="104267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86360</xdr:rowOff>
    </xdr:from>
    <xdr:ext cx="534670" cy="251460"/>
    <xdr:sp macro="" textlink="">
      <xdr:nvSpPr>
        <xdr:cNvPr id="425" name="普通建設事業費 （ うち新規整備　）該当値テキスト"/>
        <xdr:cNvSpPr txBox="1"/>
      </xdr:nvSpPr>
      <xdr:spPr>
        <a:xfrm>
          <a:off x="10528300" y="131165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50165</xdr:rowOff>
    </xdr:from>
    <xdr:to>
      <xdr:col>50</xdr:col>
      <xdr:colOff>165100</xdr:colOff>
      <xdr:row>77</xdr:row>
      <xdr:rowOff>151765</xdr:rowOff>
    </xdr:to>
    <xdr:sp macro="" textlink="">
      <xdr:nvSpPr>
        <xdr:cNvPr id="426" name="楕円 425"/>
        <xdr:cNvSpPr/>
      </xdr:nvSpPr>
      <xdr:spPr>
        <a:xfrm>
          <a:off x="9588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168275</xdr:rowOff>
    </xdr:from>
    <xdr:ext cx="519430" cy="249555"/>
    <xdr:sp macro="" textlink="">
      <xdr:nvSpPr>
        <xdr:cNvPr id="427" name="テキスト ボックス 426"/>
        <xdr:cNvSpPr txBox="1"/>
      </xdr:nvSpPr>
      <xdr:spPr>
        <a:xfrm>
          <a:off x="9371965" y="1302702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67945</xdr:rowOff>
    </xdr:from>
    <xdr:to>
      <xdr:col>46</xdr:col>
      <xdr:colOff>38100</xdr:colOff>
      <xdr:row>76</xdr:row>
      <xdr:rowOff>169545</xdr:rowOff>
    </xdr:to>
    <xdr:sp macro="" textlink="">
      <xdr:nvSpPr>
        <xdr:cNvPr id="428" name="楕円 427"/>
        <xdr:cNvSpPr/>
      </xdr:nvSpPr>
      <xdr:spPr>
        <a:xfrm>
          <a:off x="8699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14605</xdr:rowOff>
    </xdr:from>
    <xdr:ext cx="519430" cy="259080"/>
    <xdr:sp macro="" textlink="">
      <xdr:nvSpPr>
        <xdr:cNvPr id="429" name="テキスト ボックス 428"/>
        <xdr:cNvSpPr txBox="1"/>
      </xdr:nvSpPr>
      <xdr:spPr>
        <a:xfrm>
          <a:off x="8482965" y="1287335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154940</xdr:rowOff>
    </xdr:from>
    <xdr:to>
      <xdr:col>41</xdr:col>
      <xdr:colOff>101600</xdr:colOff>
      <xdr:row>76</xdr:row>
      <xdr:rowOff>85090</xdr:rowOff>
    </xdr:to>
    <xdr:sp macro="" textlink="">
      <xdr:nvSpPr>
        <xdr:cNvPr id="430" name="楕円 429"/>
        <xdr:cNvSpPr/>
      </xdr:nvSpPr>
      <xdr:spPr>
        <a:xfrm>
          <a:off x="7810500" y="130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101600</xdr:rowOff>
    </xdr:from>
    <xdr:ext cx="519430" cy="259080"/>
    <xdr:sp macro="" textlink="">
      <xdr:nvSpPr>
        <xdr:cNvPr id="431" name="テキスト ボックス 430"/>
        <xdr:cNvSpPr txBox="1"/>
      </xdr:nvSpPr>
      <xdr:spPr>
        <a:xfrm>
          <a:off x="7593965" y="1278890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106680</xdr:rowOff>
    </xdr:from>
    <xdr:to>
      <xdr:col>36</xdr:col>
      <xdr:colOff>165100</xdr:colOff>
      <xdr:row>74</xdr:row>
      <xdr:rowOff>36830</xdr:rowOff>
    </xdr:to>
    <xdr:sp macro="" textlink="">
      <xdr:nvSpPr>
        <xdr:cNvPr id="432" name="楕円 431"/>
        <xdr:cNvSpPr/>
      </xdr:nvSpPr>
      <xdr:spPr>
        <a:xfrm>
          <a:off x="69215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53340</xdr:rowOff>
    </xdr:from>
    <xdr:ext cx="519430" cy="250190"/>
    <xdr:sp macro="" textlink="">
      <xdr:nvSpPr>
        <xdr:cNvPr id="433" name="テキスト ボックス 432"/>
        <xdr:cNvSpPr txBox="1"/>
      </xdr:nvSpPr>
      <xdr:spPr>
        <a:xfrm>
          <a:off x="6704965" y="1239774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4645" cy="217170"/>
    <xdr:sp macro="" textlink="">
      <xdr:nvSpPr>
        <xdr:cNvPr id="442" name="テキスト ボックス 441"/>
        <xdr:cNvSpPr txBox="1"/>
      </xdr:nvSpPr>
      <xdr:spPr>
        <a:xfrm>
          <a:off x="6565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3680" cy="259080"/>
    <xdr:sp macro="" textlink="">
      <xdr:nvSpPr>
        <xdr:cNvPr id="445" name="テキスト ボックス 444"/>
        <xdr:cNvSpPr txBox="1"/>
      </xdr:nvSpPr>
      <xdr:spPr>
        <a:xfrm>
          <a:off x="6355080" y="16875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0390" cy="248920"/>
    <xdr:sp macro="" textlink="">
      <xdr:nvSpPr>
        <xdr:cNvPr id="449" name="テキスト ボックス 448"/>
        <xdr:cNvSpPr txBox="1"/>
      </xdr:nvSpPr>
      <xdr:spPr>
        <a:xfrm>
          <a:off x="6008370" y="1611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0390" cy="259080"/>
    <xdr:sp macro="" textlink="">
      <xdr:nvSpPr>
        <xdr:cNvPr id="451" name="テキスト ボックス 450"/>
        <xdr:cNvSpPr txBox="1"/>
      </xdr:nvSpPr>
      <xdr:spPr>
        <a:xfrm>
          <a:off x="6008370" y="1573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0390" cy="259080"/>
    <xdr:sp macro="" textlink="">
      <xdr:nvSpPr>
        <xdr:cNvPr id="453" name="テキスト ボックス 452"/>
        <xdr:cNvSpPr txBox="1"/>
      </xdr:nvSpPr>
      <xdr:spPr>
        <a:xfrm>
          <a:off x="6008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0390" cy="248920"/>
    <xdr:sp macro="" textlink="">
      <xdr:nvSpPr>
        <xdr:cNvPr id="455" name="テキスト ボックス 454"/>
        <xdr:cNvSpPr txBox="1"/>
      </xdr:nvSpPr>
      <xdr:spPr>
        <a:xfrm>
          <a:off x="6008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117475</xdr:rowOff>
    </xdr:from>
    <xdr:to>
      <xdr:col>54</xdr:col>
      <xdr:colOff>189865</xdr:colOff>
      <xdr:row>98</xdr:row>
      <xdr:rowOff>151765</xdr:rowOff>
    </xdr:to>
    <xdr:cxnSp macro="">
      <xdr:nvCxnSpPr>
        <xdr:cNvPr id="457" name="直線コネクタ 456"/>
        <xdr:cNvCxnSpPr/>
      </xdr:nvCxnSpPr>
      <xdr:spPr>
        <a:xfrm flipV="1">
          <a:off x="10475595" y="155479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0825"/>
    <xdr:sp macro="" textlink="">
      <xdr:nvSpPr>
        <xdr:cNvPr id="458" name="普通建設事業費 （ うち更新整備　）最小値テキスト"/>
        <xdr:cNvSpPr txBox="1"/>
      </xdr:nvSpPr>
      <xdr:spPr>
        <a:xfrm>
          <a:off x="10528300" y="169576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59" name="直線コネクタ 458"/>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64135</xdr:rowOff>
    </xdr:from>
    <xdr:ext cx="598805" cy="250825"/>
    <xdr:sp macro="" textlink="">
      <xdr:nvSpPr>
        <xdr:cNvPr id="460" name="普通建設事業費 （ うち更新整備　）最大値テキスト"/>
        <xdr:cNvSpPr txBox="1"/>
      </xdr:nvSpPr>
      <xdr:spPr>
        <a:xfrm>
          <a:off x="10528300" y="153231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117475</xdr:rowOff>
    </xdr:from>
    <xdr:to>
      <xdr:col>55</xdr:col>
      <xdr:colOff>88900</xdr:colOff>
      <xdr:row>90</xdr:row>
      <xdr:rowOff>117475</xdr:rowOff>
    </xdr:to>
    <xdr:cxnSp macro="">
      <xdr:nvCxnSpPr>
        <xdr:cNvPr id="461" name="直線コネクタ 460"/>
        <xdr:cNvCxnSpPr/>
      </xdr:nvCxnSpPr>
      <xdr:spPr>
        <a:xfrm>
          <a:off x="10388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120650</xdr:rowOff>
    </xdr:from>
    <xdr:to>
      <xdr:col>55</xdr:col>
      <xdr:colOff>0</xdr:colOff>
      <xdr:row>97</xdr:row>
      <xdr:rowOff>5080</xdr:rowOff>
    </xdr:to>
    <xdr:cxnSp macro="">
      <xdr:nvCxnSpPr>
        <xdr:cNvPr id="462" name="直線コネクタ 461"/>
        <xdr:cNvCxnSpPr/>
      </xdr:nvCxnSpPr>
      <xdr:spPr>
        <a:xfrm>
          <a:off x="9639300" y="1657985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156210</xdr:rowOff>
    </xdr:from>
    <xdr:ext cx="534670" cy="250190"/>
    <xdr:sp macro="" textlink="">
      <xdr:nvSpPr>
        <xdr:cNvPr id="463" name="普通建設事業費 （ うち更新整備　）平均値テキスト"/>
        <xdr:cNvSpPr txBox="1"/>
      </xdr:nvSpPr>
      <xdr:spPr>
        <a:xfrm>
          <a:off x="10528300" y="166154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4" name="フローチャート: 判断 463"/>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120650</xdr:rowOff>
    </xdr:from>
    <xdr:to>
      <xdr:col>50</xdr:col>
      <xdr:colOff>114300</xdr:colOff>
      <xdr:row>97</xdr:row>
      <xdr:rowOff>158750</xdr:rowOff>
    </xdr:to>
    <xdr:cxnSp macro="">
      <xdr:nvCxnSpPr>
        <xdr:cNvPr id="465" name="直線コネクタ 464"/>
        <xdr:cNvCxnSpPr/>
      </xdr:nvCxnSpPr>
      <xdr:spPr>
        <a:xfrm flipV="1">
          <a:off x="8750300" y="165798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8255</xdr:rowOff>
    </xdr:from>
    <xdr:to>
      <xdr:col>50</xdr:col>
      <xdr:colOff>165100</xdr:colOff>
      <xdr:row>97</xdr:row>
      <xdr:rowOff>109855</xdr:rowOff>
    </xdr:to>
    <xdr:sp macro="" textlink="">
      <xdr:nvSpPr>
        <xdr:cNvPr id="466" name="フローチャート: 判断 465"/>
        <xdr:cNvSpPr/>
      </xdr:nvSpPr>
      <xdr:spPr>
        <a:xfrm>
          <a:off x="958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100965</xdr:rowOff>
    </xdr:from>
    <xdr:ext cx="519430" cy="248285"/>
    <xdr:sp macro="" textlink="">
      <xdr:nvSpPr>
        <xdr:cNvPr id="467" name="テキスト ボックス 466"/>
        <xdr:cNvSpPr txBox="1"/>
      </xdr:nvSpPr>
      <xdr:spPr>
        <a:xfrm>
          <a:off x="9371965" y="1673161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158750</xdr:rowOff>
    </xdr:from>
    <xdr:to>
      <xdr:col>45</xdr:col>
      <xdr:colOff>177800</xdr:colOff>
      <xdr:row>97</xdr:row>
      <xdr:rowOff>163830</xdr:rowOff>
    </xdr:to>
    <xdr:cxnSp macro="">
      <xdr:nvCxnSpPr>
        <xdr:cNvPr id="468" name="直線コネクタ 467"/>
        <xdr:cNvCxnSpPr/>
      </xdr:nvCxnSpPr>
      <xdr:spPr>
        <a:xfrm flipV="1">
          <a:off x="7861300" y="167894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46355</xdr:rowOff>
    </xdr:from>
    <xdr:to>
      <xdr:col>46</xdr:col>
      <xdr:colOff>38100</xdr:colOff>
      <xdr:row>97</xdr:row>
      <xdr:rowOff>147955</xdr:rowOff>
    </xdr:to>
    <xdr:sp macro="" textlink="">
      <xdr:nvSpPr>
        <xdr:cNvPr id="469" name="フローチャート: 判断 468"/>
        <xdr:cNvSpPr/>
      </xdr:nvSpPr>
      <xdr:spPr>
        <a:xfrm>
          <a:off x="8699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164465</xdr:rowOff>
    </xdr:from>
    <xdr:ext cx="519430" cy="259080"/>
    <xdr:sp macro="" textlink="">
      <xdr:nvSpPr>
        <xdr:cNvPr id="470" name="テキスト ボックス 469"/>
        <xdr:cNvSpPr txBox="1"/>
      </xdr:nvSpPr>
      <xdr:spPr>
        <a:xfrm>
          <a:off x="8482965" y="164522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163830</xdr:rowOff>
    </xdr:from>
    <xdr:to>
      <xdr:col>41</xdr:col>
      <xdr:colOff>50800</xdr:colOff>
      <xdr:row>98</xdr:row>
      <xdr:rowOff>97790</xdr:rowOff>
    </xdr:to>
    <xdr:cxnSp macro="">
      <xdr:nvCxnSpPr>
        <xdr:cNvPr id="471" name="直線コネクタ 470"/>
        <xdr:cNvCxnSpPr/>
      </xdr:nvCxnSpPr>
      <xdr:spPr>
        <a:xfrm flipV="1">
          <a:off x="6972300" y="167944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85090</xdr:rowOff>
    </xdr:from>
    <xdr:to>
      <xdr:col>41</xdr:col>
      <xdr:colOff>101600</xdr:colOff>
      <xdr:row>98</xdr:row>
      <xdr:rowOff>15240</xdr:rowOff>
    </xdr:to>
    <xdr:sp macro="" textlink="">
      <xdr:nvSpPr>
        <xdr:cNvPr id="472" name="フローチャート: 判断 471"/>
        <xdr:cNvSpPr/>
      </xdr:nvSpPr>
      <xdr:spPr>
        <a:xfrm>
          <a:off x="7810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31750</xdr:rowOff>
    </xdr:from>
    <xdr:ext cx="519430" cy="248920"/>
    <xdr:sp macro="" textlink="">
      <xdr:nvSpPr>
        <xdr:cNvPr id="473" name="テキスト ボックス 472"/>
        <xdr:cNvSpPr txBox="1"/>
      </xdr:nvSpPr>
      <xdr:spPr>
        <a:xfrm>
          <a:off x="7593965" y="1649095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4" name="フローチャート: 判断 473"/>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31750</xdr:rowOff>
    </xdr:from>
    <xdr:ext cx="519430" cy="248920"/>
    <xdr:sp macro="" textlink="">
      <xdr:nvSpPr>
        <xdr:cNvPr id="475" name="テキスト ボックス 474"/>
        <xdr:cNvSpPr txBox="1"/>
      </xdr:nvSpPr>
      <xdr:spPr>
        <a:xfrm>
          <a:off x="6704965" y="1649095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125730</xdr:rowOff>
    </xdr:from>
    <xdr:to>
      <xdr:col>55</xdr:col>
      <xdr:colOff>50800</xdr:colOff>
      <xdr:row>97</xdr:row>
      <xdr:rowOff>55880</xdr:rowOff>
    </xdr:to>
    <xdr:sp macro="" textlink="">
      <xdr:nvSpPr>
        <xdr:cNvPr id="481" name="楕円 480"/>
        <xdr:cNvSpPr/>
      </xdr:nvSpPr>
      <xdr:spPr>
        <a:xfrm>
          <a:off x="104267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148590</xdr:rowOff>
    </xdr:from>
    <xdr:ext cx="534670" cy="259080"/>
    <xdr:sp macro="" textlink="">
      <xdr:nvSpPr>
        <xdr:cNvPr id="482" name="普通建設事業費 （ うち更新整備　）該当値テキスト"/>
        <xdr:cNvSpPr txBox="1"/>
      </xdr:nvSpPr>
      <xdr:spPr>
        <a:xfrm>
          <a:off x="10528300" y="1643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69850</xdr:rowOff>
    </xdr:from>
    <xdr:to>
      <xdr:col>50</xdr:col>
      <xdr:colOff>165100</xdr:colOff>
      <xdr:row>97</xdr:row>
      <xdr:rowOff>0</xdr:rowOff>
    </xdr:to>
    <xdr:sp macro="" textlink="">
      <xdr:nvSpPr>
        <xdr:cNvPr id="483" name="楕円 482"/>
        <xdr:cNvSpPr/>
      </xdr:nvSpPr>
      <xdr:spPr>
        <a:xfrm>
          <a:off x="9588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16510</xdr:rowOff>
    </xdr:from>
    <xdr:ext cx="519430" cy="259080"/>
    <xdr:sp macro="" textlink="">
      <xdr:nvSpPr>
        <xdr:cNvPr id="484" name="テキスト ボックス 483"/>
        <xdr:cNvSpPr txBox="1"/>
      </xdr:nvSpPr>
      <xdr:spPr>
        <a:xfrm>
          <a:off x="9371965" y="163042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107950</xdr:rowOff>
    </xdr:from>
    <xdr:to>
      <xdr:col>46</xdr:col>
      <xdr:colOff>38100</xdr:colOff>
      <xdr:row>98</xdr:row>
      <xdr:rowOff>38100</xdr:rowOff>
    </xdr:to>
    <xdr:sp macro="" textlink="">
      <xdr:nvSpPr>
        <xdr:cNvPr id="485" name="楕円 484"/>
        <xdr:cNvSpPr/>
      </xdr:nvSpPr>
      <xdr:spPr>
        <a:xfrm>
          <a:off x="8699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29210</xdr:rowOff>
    </xdr:from>
    <xdr:ext cx="519430" cy="251460"/>
    <xdr:sp macro="" textlink="">
      <xdr:nvSpPr>
        <xdr:cNvPr id="486" name="テキスト ボックス 485"/>
        <xdr:cNvSpPr txBox="1"/>
      </xdr:nvSpPr>
      <xdr:spPr>
        <a:xfrm>
          <a:off x="8482965" y="1683131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113030</xdr:rowOff>
    </xdr:from>
    <xdr:to>
      <xdr:col>41</xdr:col>
      <xdr:colOff>101600</xdr:colOff>
      <xdr:row>98</xdr:row>
      <xdr:rowOff>43180</xdr:rowOff>
    </xdr:to>
    <xdr:sp macro="" textlink="">
      <xdr:nvSpPr>
        <xdr:cNvPr id="487" name="楕円 486"/>
        <xdr:cNvSpPr/>
      </xdr:nvSpPr>
      <xdr:spPr>
        <a:xfrm>
          <a:off x="7810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34290</xdr:rowOff>
    </xdr:from>
    <xdr:ext cx="519430" cy="259080"/>
    <xdr:sp macro="" textlink="">
      <xdr:nvSpPr>
        <xdr:cNvPr id="488" name="テキスト ボックス 487"/>
        <xdr:cNvSpPr txBox="1"/>
      </xdr:nvSpPr>
      <xdr:spPr>
        <a:xfrm>
          <a:off x="7593965" y="168363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46355</xdr:rowOff>
    </xdr:from>
    <xdr:to>
      <xdr:col>36</xdr:col>
      <xdr:colOff>165100</xdr:colOff>
      <xdr:row>98</xdr:row>
      <xdr:rowOff>147955</xdr:rowOff>
    </xdr:to>
    <xdr:sp macro="" textlink="">
      <xdr:nvSpPr>
        <xdr:cNvPr id="489" name="楕円 488"/>
        <xdr:cNvSpPr/>
      </xdr:nvSpPr>
      <xdr:spPr>
        <a:xfrm>
          <a:off x="6921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139065</xdr:rowOff>
    </xdr:from>
    <xdr:ext cx="519430" cy="259080"/>
    <xdr:sp macro="" textlink="">
      <xdr:nvSpPr>
        <xdr:cNvPr id="490" name="テキスト ボックス 489"/>
        <xdr:cNvSpPr txBox="1"/>
      </xdr:nvSpPr>
      <xdr:spPr>
        <a:xfrm>
          <a:off x="6704965" y="1694116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4645" cy="217170"/>
    <xdr:sp macro="" textlink="">
      <xdr:nvSpPr>
        <xdr:cNvPr id="499" name="テキスト ボックス 498"/>
        <xdr:cNvSpPr txBox="1"/>
      </xdr:nvSpPr>
      <xdr:spPr>
        <a:xfrm>
          <a:off x="12407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3680" cy="259080"/>
    <xdr:sp macro="" textlink="">
      <xdr:nvSpPr>
        <xdr:cNvPr id="502" name="テキスト ボックス 501"/>
        <xdr:cNvSpPr txBox="1"/>
      </xdr:nvSpPr>
      <xdr:spPr>
        <a:xfrm>
          <a:off x="12197080" y="6588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0390" cy="248920"/>
    <xdr:sp macro="" textlink="">
      <xdr:nvSpPr>
        <xdr:cNvPr id="512" name="テキスト ボックス 511"/>
        <xdr:cNvSpPr txBox="1"/>
      </xdr:nvSpPr>
      <xdr:spPr>
        <a:xfrm>
          <a:off x="11850370" y="468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70485</xdr:rowOff>
    </xdr:from>
    <xdr:to>
      <xdr:col>85</xdr:col>
      <xdr:colOff>126365</xdr:colOff>
      <xdr:row>39</xdr:row>
      <xdr:rowOff>44450</xdr:rowOff>
    </xdr:to>
    <xdr:cxnSp macro="">
      <xdr:nvCxnSpPr>
        <xdr:cNvPr id="514" name="直線コネクタ 513"/>
        <xdr:cNvCxnSpPr/>
      </xdr:nvCxnSpPr>
      <xdr:spPr>
        <a:xfrm flipV="1">
          <a:off x="1631759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17780</xdr:rowOff>
    </xdr:from>
    <xdr:ext cx="534670" cy="251460"/>
    <xdr:sp macro="" textlink="">
      <xdr:nvSpPr>
        <xdr:cNvPr id="517" name="災害復旧事業費最大値テキスト"/>
        <xdr:cNvSpPr txBox="1"/>
      </xdr:nvSpPr>
      <xdr:spPr>
        <a:xfrm>
          <a:off x="16370300" y="5161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70485</xdr:rowOff>
    </xdr:from>
    <xdr:to>
      <xdr:col>86</xdr:col>
      <xdr:colOff>25400</xdr:colOff>
      <xdr:row>31</xdr:row>
      <xdr:rowOff>70485</xdr:rowOff>
    </xdr:to>
    <xdr:cxnSp macro="">
      <xdr:nvCxnSpPr>
        <xdr:cNvPr id="518" name="直線コネクタ 517"/>
        <xdr:cNvCxnSpPr/>
      </xdr:nvCxnSpPr>
      <xdr:spPr>
        <a:xfrm>
          <a:off x="16230600" y="538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flipV="1">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65405</xdr:rowOff>
    </xdr:from>
    <xdr:ext cx="469900" cy="249555"/>
    <xdr:sp macro="" textlink="">
      <xdr:nvSpPr>
        <xdr:cNvPr id="520" name="災害復旧事業費平均値テキスト"/>
        <xdr:cNvSpPr txBox="1"/>
      </xdr:nvSpPr>
      <xdr:spPr>
        <a:xfrm>
          <a:off x="16370300" y="640905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21" name="フローチャート: 判断 52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44450</xdr:rowOff>
    </xdr:to>
    <xdr:cxnSp macro="">
      <xdr:nvCxnSpPr>
        <xdr:cNvPr id="522" name="直線コネクタ 521"/>
        <xdr:cNvCxnSpPr/>
      </xdr:nvCxnSpPr>
      <xdr:spPr>
        <a:xfrm>
          <a:off x="14592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161290</xdr:rowOff>
    </xdr:from>
    <xdr:ext cx="454660" cy="259080"/>
    <xdr:sp macro="" textlink="">
      <xdr:nvSpPr>
        <xdr:cNvPr id="524" name="テキスト ボックス 523"/>
        <xdr:cNvSpPr txBox="1"/>
      </xdr:nvSpPr>
      <xdr:spPr>
        <a:xfrm>
          <a:off x="15246350" y="633349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38100</xdr:rowOff>
    </xdr:from>
    <xdr:to>
      <xdr:col>76</xdr:col>
      <xdr:colOff>114300</xdr:colOff>
      <xdr:row>39</xdr:row>
      <xdr:rowOff>43180</xdr:rowOff>
    </xdr:to>
    <xdr:cxnSp macro="">
      <xdr:nvCxnSpPr>
        <xdr:cNvPr id="525" name="直線コネクタ 524"/>
        <xdr:cNvCxnSpPr/>
      </xdr:nvCxnSpPr>
      <xdr:spPr>
        <a:xfrm>
          <a:off x="13703300" y="6724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57150</xdr:rowOff>
    </xdr:from>
    <xdr:to>
      <xdr:col>76</xdr:col>
      <xdr:colOff>165100</xdr:colOff>
      <xdr:row>38</xdr:row>
      <xdr:rowOff>158750</xdr:rowOff>
    </xdr:to>
    <xdr:sp macro="" textlink="">
      <xdr:nvSpPr>
        <xdr:cNvPr id="526" name="フローチャート: 判断 525"/>
        <xdr:cNvSpPr/>
      </xdr:nvSpPr>
      <xdr:spPr>
        <a:xfrm>
          <a:off x="14541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3810</xdr:rowOff>
    </xdr:from>
    <xdr:ext cx="454660" cy="259080"/>
    <xdr:sp macro="" textlink="">
      <xdr:nvSpPr>
        <xdr:cNvPr id="527" name="テキスト ボックス 526"/>
        <xdr:cNvSpPr txBox="1"/>
      </xdr:nvSpPr>
      <xdr:spPr>
        <a:xfrm>
          <a:off x="14357350" y="63474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38100</xdr:rowOff>
    </xdr:from>
    <xdr:to>
      <xdr:col>71</xdr:col>
      <xdr:colOff>177800</xdr:colOff>
      <xdr:row>39</xdr:row>
      <xdr:rowOff>43815</xdr:rowOff>
    </xdr:to>
    <xdr:cxnSp macro="">
      <xdr:nvCxnSpPr>
        <xdr:cNvPr id="528" name="直線コネクタ 527"/>
        <xdr:cNvCxnSpPr/>
      </xdr:nvCxnSpPr>
      <xdr:spPr>
        <a:xfrm flipV="1">
          <a:off x="12814300" y="6724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78105</xdr:rowOff>
    </xdr:from>
    <xdr:to>
      <xdr:col>72</xdr:col>
      <xdr:colOff>38100</xdr:colOff>
      <xdr:row>39</xdr:row>
      <xdr:rowOff>8255</xdr:rowOff>
    </xdr:to>
    <xdr:sp macro="" textlink="">
      <xdr:nvSpPr>
        <xdr:cNvPr id="529" name="フローチャート: 判断 528"/>
        <xdr:cNvSpPr/>
      </xdr:nvSpPr>
      <xdr:spPr>
        <a:xfrm>
          <a:off x="13652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24765</xdr:rowOff>
    </xdr:from>
    <xdr:ext cx="454660" cy="259080"/>
    <xdr:sp macro="" textlink="">
      <xdr:nvSpPr>
        <xdr:cNvPr id="530" name="テキスト ボックス 529"/>
        <xdr:cNvSpPr txBox="1"/>
      </xdr:nvSpPr>
      <xdr:spPr>
        <a:xfrm>
          <a:off x="13468350" y="636841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57785</xdr:rowOff>
    </xdr:to>
    <xdr:sp macro="" textlink="">
      <xdr:nvSpPr>
        <xdr:cNvPr id="531" name="フローチャート: 判断 530"/>
        <xdr:cNvSpPr/>
      </xdr:nvSpPr>
      <xdr:spPr>
        <a:xfrm>
          <a:off x="1276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74930</xdr:rowOff>
    </xdr:from>
    <xdr:ext cx="454660" cy="251460"/>
    <xdr:sp macro="" textlink="">
      <xdr:nvSpPr>
        <xdr:cNvPr id="532" name="テキスト ボックス 531"/>
        <xdr:cNvSpPr txBox="1"/>
      </xdr:nvSpPr>
      <xdr:spPr>
        <a:xfrm>
          <a:off x="12579350" y="641858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9"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34315" cy="251460"/>
    <xdr:sp macro="" textlink="">
      <xdr:nvSpPr>
        <xdr:cNvPr id="541" name="テキスト ボックス 540"/>
        <xdr:cNvSpPr txBox="1"/>
      </xdr:nvSpPr>
      <xdr:spPr>
        <a:xfrm>
          <a:off x="15356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163830</xdr:rowOff>
    </xdr:from>
    <xdr:to>
      <xdr:col>76</xdr:col>
      <xdr:colOff>165100</xdr:colOff>
      <xdr:row>39</xdr:row>
      <xdr:rowOff>93980</xdr:rowOff>
    </xdr:to>
    <xdr:sp macro="" textlink="">
      <xdr:nvSpPr>
        <xdr:cNvPr id="542" name="楕円 541"/>
        <xdr:cNvSpPr/>
      </xdr:nvSpPr>
      <xdr:spPr>
        <a:xfrm>
          <a:off x="1454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85090</xdr:rowOff>
    </xdr:from>
    <xdr:ext cx="313690" cy="259080"/>
    <xdr:sp macro="" textlink="">
      <xdr:nvSpPr>
        <xdr:cNvPr id="543" name="テキスト ボックス 542"/>
        <xdr:cNvSpPr txBox="1"/>
      </xdr:nvSpPr>
      <xdr:spPr>
        <a:xfrm>
          <a:off x="14435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158750</xdr:rowOff>
    </xdr:from>
    <xdr:to>
      <xdr:col>72</xdr:col>
      <xdr:colOff>38100</xdr:colOff>
      <xdr:row>39</xdr:row>
      <xdr:rowOff>88900</xdr:rowOff>
    </xdr:to>
    <xdr:sp macro="" textlink="">
      <xdr:nvSpPr>
        <xdr:cNvPr id="544" name="楕円 543"/>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80010</xdr:rowOff>
    </xdr:from>
    <xdr:ext cx="378460" cy="259080"/>
    <xdr:sp macro="" textlink="">
      <xdr:nvSpPr>
        <xdr:cNvPr id="545" name="テキスト ボックス 544"/>
        <xdr:cNvSpPr txBox="1"/>
      </xdr:nvSpPr>
      <xdr:spPr>
        <a:xfrm>
          <a:off x="13514070" y="676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164465</xdr:rowOff>
    </xdr:from>
    <xdr:to>
      <xdr:col>67</xdr:col>
      <xdr:colOff>101600</xdr:colOff>
      <xdr:row>39</xdr:row>
      <xdr:rowOff>94615</xdr:rowOff>
    </xdr:to>
    <xdr:sp macro="" textlink="">
      <xdr:nvSpPr>
        <xdr:cNvPr id="546" name="楕円 545"/>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86360</xdr:rowOff>
    </xdr:from>
    <xdr:ext cx="313690" cy="251460"/>
    <xdr:sp macro="" textlink="">
      <xdr:nvSpPr>
        <xdr:cNvPr id="547" name="テキスト ボックス 546"/>
        <xdr:cNvSpPr txBox="1"/>
      </xdr:nvSpPr>
      <xdr:spPr>
        <a:xfrm>
          <a:off x="12657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4645" cy="217170"/>
    <xdr:sp macro="" textlink="">
      <xdr:nvSpPr>
        <xdr:cNvPr id="556" name="テキスト ボックス 555"/>
        <xdr:cNvSpPr txBox="1"/>
      </xdr:nvSpPr>
      <xdr:spPr>
        <a:xfrm>
          <a:off x="12407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3680" cy="248920"/>
    <xdr:sp macro="" textlink="">
      <xdr:nvSpPr>
        <xdr:cNvPr id="559" name="テキスト ボックス 558"/>
        <xdr:cNvSpPr txBox="1"/>
      </xdr:nvSpPr>
      <xdr:spPr>
        <a:xfrm>
          <a:off x="12197080" y="9255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3680" cy="248920"/>
    <xdr:sp macro="" textlink="">
      <xdr:nvSpPr>
        <xdr:cNvPr id="561" name="テキスト ボックス 560"/>
        <xdr:cNvSpPr txBox="1"/>
      </xdr:nvSpPr>
      <xdr:spPr>
        <a:xfrm>
          <a:off x="12197080" y="8112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4315" cy="259080"/>
    <xdr:sp macro="" textlink="">
      <xdr:nvSpPr>
        <xdr:cNvPr id="573" name="テキスト ボックス 572"/>
        <xdr:cNvSpPr txBox="1"/>
      </xdr:nvSpPr>
      <xdr:spPr>
        <a:xfrm>
          <a:off x="15356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4315" cy="259080"/>
    <xdr:sp macro="" textlink="">
      <xdr:nvSpPr>
        <xdr:cNvPr id="576" name="テキスト ボックス 575"/>
        <xdr:cNvSpPr txBox="1"/>
      </xdr:nvSpPr>
      <xdr:spPr>
        <a:xfrm>
          <a:off x="14467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4315" cy="259080"/>
    <xdr:sp macro="" textlink="">
      <xdr:nvSpPr>
        <xdr:cNvPr id="579" name="テキスト ボックス 578"/>
        <xdr:cNvSpPr txBox="1"/>
      </xdr:nvSpPr>
      <xdr:spPr>
        <a:xfrm>
          <a:off x="13578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4315" cy="259080"/>
    <xdr:sp macro="" textlink="">
      <xdr:nvSpPr>
        <xdr:cNvPr id="581" name="テキスト ボックス 580"/>
        <xdr:cNvSpPr txBox="1"/>
      </xdr:nvSpPr>
      <xdr:spPr>
        <a:xfrm>
          <a:off x="12689840"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4315" cy="259080"/>
    <xdr:sp macro="" textlink="">
      <xdr:nvSpPr>
        <xdr:cNvPr id="590" name="テキスト ボックス 589"/>
        <xdr:cNvSpPr txBox="1"/>
      </xdr:nvSpPr>
      <xdr:spPr>
        <a:xfrm>
          <a:off x="15356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4315" cy="259080"/>
    <xdr:sp macro="" textlink="">
      <xdr:nvSpPr>
        <xdr:cNvPr id="592" name="テキスト ボックス 591"/>
        <xdr:cNvSpPr txBox="1"/>
      </xdr:nvSpPr>
      <xdr:spPr>
        <a:xfrm>
          <a:off x="14467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4315" cy="259080"/>
    <xdr:sp macro="" textlink="">
      <xdr:nvSpPr>
        <xdr:cNvPr id="594" name="テキスト ボックス 593"/>
        <xdr:cNvSpPr txBox="1"/>
      </xdr:nvSpPr>
      <xdr:spPr>
        <a:xfrm>
          <a:off x="13578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4315" cy="259080"/>
    <xdr:sp macro="" textlink="">
      <xdr:nvSpPr>
        <xdr:cNvPr id="596" name="テキスト ボックス 595"/>
        <xdr:cNvSpPr txBox="1"/>
      </xdr:nvSpPr>
      <xdr:spPr>
        <a:xfrm>
          <a:off x="12689840"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4645" cy="217170"/>
    <xdr:sp macro="" textlink="">
      <xdr:nvSpPr>
        <xdr:cNvPr id="605" name="テキスト ボックス 604"/>
        <xdr:cNvSpPr txBox="1"/>
      </xdr:nvSpPr>
      <xdr:spPr>
        <a:xfrm>
          <a:off x="12407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3680" cy="259080"/>
    <xdr:sp macro="" textlink="">
      <xdr:nvSpPr>
        <xdr:cNvPr id="608" name="テキスト ボックス 607"/>
        <xdr:cNvSpPr txBox="1"/>
      </xdr:nvSpPr>
      <xdr:spPr>
        <a:xfrm>
          <a:off x="12197080" y="1344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0390" cy="248920"/>
    <xdr:sp macro="" textlink="">
      <xdr:nvSpPr>
        <xdr:cNvPr id="612" name="テキスト ボックス 611"/>
        <xdr:cNvSpPr txBox="1"/>
      </xdr:nvSpPr>
      <xdr:spPr>
        <a:xfrm>
          <a:off x="11850370" y="12684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0390" cy="259080"/>
    <xdr:sp macro="" textlink="">
      <xdr:nvSpPr>
        <xdr:cNvPr id="614" name="テキスト ボックス 613"/>
        <xdr:cNvSpPr txBox="1"/>
      </xdr:nvSpPr>
      <xdr:spPr>
        <a:xfrm>
          <a:off x="11850370" y="1230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0390" cy="259080"/>
    <xdr:sp macro="" textlink="">
      <xdr:nvSpPr>
        <xdr:cNvPr id="616" name="テキスト ボックス 615"/>
        <xdr:cNvSpPr txBox="1"/>
      </xdr:nvSpPr>
      <xdr:spPr>
        <a:xfrm>
          <a:off x="11850370" y="1192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0390" cy="248920"/>
    <xdr:sp macro="" textlink="">
      <xdr:nvSpPr>
        <xdr:cNvPr id="618" name="テキスト ボックス 617"/>
        <xdr:cNvSpPr txBox="1"/>
      </xdr:nvSpPr>
      <xdr:spPr>
        <a:xfrm>
          <a:off x="11850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104775</xdr:rowOff>
    </xdr:to>
    <xdr:cxnSp macro="">
      <xdr:nvCxnSpPr>
        <xdr:cNvPr id="620" name="直線コネクタ 619"/>
        <xdr:cNvCxnSpPr/>
      </xdr:nvCxnSpPr>
      <xdr:spPr>
        <a:xfrm flipV="1">
          <a:off x="1631759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109220</xdr:rowOff>
    </xdr:from>
    <xdr:ext cx="534670" cy="251460"/>
    <xdr:sp macro="" textlink="">
      <xdr:nvSpPr>
        <xdr:cNvPr id="621" name="公債費最小値テキスト"/>
        <xdr:cNvSpPr txBox="1"/>
      </xdr:nvSpPr>
      <xdr:spPr>
        <a:xfrm>
          <a:off x="16370300" y="13482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22" name="直線コネクタ 621"/>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49555"/>
    <xdr:sp macro="" textlink="">
      <xdr:nvSpPr>
        <xdr:cNvPr id="623" name="公債費最大値テキスト"/>
        <xdr:cNvSpPr txBox="1"/>
      </xdr:nvSpPr>
      <xdr:spPr>
        <a:xfrm>
          <a:off x="16370300" y="11849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139700</xdr:rowOff>
    </xdr:from>
    <xdr:to>
      <xdr:col>85</xdr:col>
      <xdr:colOff>127000</xdr:colOff>
      <xdr:row>76</xdr:row>
      <xdr:rowOff>151765</xdr:rowOff>
    </xdr:to>
    <xdr:cxnSp macro="">
      <xdr:nvCxnSpPr>
        <xdr:cNvPr id="625" name="直線コネクタ 624"/>
        <xdr:cNvCxnSpPr/>
      </xdr:nvCxnSpPr>
      <xdr:spPr>
        <a:xfrm>
          <a:off x="15481300" y="1316990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113030</xdr:rowOff>
    </xdr:from>
    <xdr:ext cx="534670" cy="259080"/>
    <xdr:sp macro="" textlink="">
      <xdr:nvSpPr>
        <xdr:cNvPr id="626" name="公債費平均値テキスト"/>
        <xdr:cNvSpPr txBox="1"/>
      </xdr:nvSpPr>
      <xdr:spPr>
        <a:xfrm>
          <a:off x="16370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90170</xdr:rowOff>
    </xdr:from>
    <xdr:to>
      <xdr:col>85</xdr:col>
      <xdr:colOff>177800</xdr:colOff>
      <xdr:row>77</xdr:row>
      <xdr:rowOff>20320</xdr:rowOff>
    </xdr:to>
    <xdr:sp macro="" textlink="">
      <xdr:nvSpPr>
        <xdr:cNvPr id="627" name="フローチャート: 判断 626"/>
        <xdr:cNvSpPr/>
      </xdr:nvSpPr>
      <xdr:spPr>
        <a:xfrm>
          <a:off x="16268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100330</xdr:rowOff>
    </xdr:from>
    <xdr:to>
      <xdr:col>81</xdr:col>
      <xdr:colOff>50800</xdr:colOff>
      <xdr:row>76</xdr:row>
      <xdr:rowOff>139700</xdr:rowOff>
    </xdr:to>
    <xdr:cxnSp macro="">
      <xdr:nvCxnSpPr>
        <xdr:cNvPr id="628" name="直線コネクタ 627"/>
        <xdr:cNvCxnSpPr/>
      </xdr:nvCxnSpPr>
      <xdr:spPr>
        <a:xfrm>
          <a:off x="14592300" y="131305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115570</xdr:rowOff>
    </xdr:from>
    <xdr:to>
      <xdr:col>81</xdr:col>
      <xdr:colOff>101600</xdr:colOff>
      <xdr:row>77</xdr:row>
      <xdr:rowOff>45720</xdr:rowOff>
    </xdr:to>
    <xdr:sp macro="" textlink="">
      <xdr:nvSpPr>
        <xdr:cNvPr id="629" name="フローチャート: 判断 628"/>
        <xdr:cNvSpPr/>
      </xdr:nvSpPr>
      <xdr:spPr>
        <a:xfrm>
          <a:off x="15430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36830</xdr:rowOff>
    </xdr:from>
    <xdr:ext cx="519430" cy="259080"/>
    <xdr:sp macro="" textlink="">
      <xdr:nvSpPr>
        <xdr:cNvPr id="630" name="テキスト ボックス 629"/>
        <xdr:cNvSpPr txBox="1"/>
      </xdr:nvSpPr>
      <xdr:spPr>
        <a:xfrm>
          <a:off x="15213965" y="132384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96520</xdr:rowOff>
    </xdr:from>
    <xdr:to>
      <xdr:col>76</xdr:col>
      <xdr:colOff>114300</xdr:colOff>
      <xdr:row>76</xdr:row>
      <xdr:rowOff>100330</xdr:rowOff>
    </xdr:to>
    <xdr:cxnSp macro="">
      <xdr:nvCxnSpPr>
        <xdr:cNvPr id="631" name="直線コネクタ 630"/>
        <xdr:cNvCxnSpPr/>
      </xdr:nvCxnSpPr>
      <xdr:spPr>
        <a:xfrm>
          <a:off x="13703300" y="13126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124460</xdr:rowOff>
    </xdr:from>
    <xdr:to>
      <xdr:col>76</xdr:col>
      <xdr:colOff>165100</xdr:colOff>
      <xdr:row>77</xdr:row>
      <xdr:rowOff>54610</xdr:rowOff>
    </xdr:to>
    <xdr:sp macro="" textlink="">
      <xdr:nvSpPr>
        <xdr:cNvPr id="632" name="フローチャート: 判断 631"/>
        <xdr:cNvSpPr/>
      </xdr:nvSpPr>
      <xdr:spPr>
        <a:xfrm>
          <a:off x="14541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45720</xdr:rowOff>
    </xdr:from>
    <xdr:ext cx="519430" cy="259080"/>
    <xdr:sp macro="" textlink="">
      <xdr:nvSpPr>
        <xdr:cNvPr id="633" name="テキスト ボックス 632"/>
        <xdr:cNvSpPr txBox="1"/>
      </xdr:nvSpPr>
      <xdr:spPr>
        <a:xfrm>
          <a:off x="14324965" y="132473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96520</xdr:rowOff>
    </xdr:from>
    <xdr:to>
      <xdr:col>71</xdr:col>
      <xdr:colOff>177800</xdr:colOff>
      <xdr:row>76</xdr:row>
      <xdr:rowOff>114935</xdr:rowOff>
    </xdr:to>
    <xdr:cxnSp macro="">
      <xdr:nvCxnSpPr>
        <xdr:cNvPr id="634" name="直線コネクタ 633"/>
        <xdr:cNvCxnSpPr/>
      </xdr:nvCxnSpPr>
      <xdr:spPr>
        <a:xfrm flipV="1">
          <a:off x="12814300" y="131267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120650</xdr:rowOff>
    </xdr:from>
    <xdr:to>
      <xdr:col>72</xdr:col>
      <xdr:colOff>38100</xdr:colOff>
      <xdr:row>77</xdr:row>
      <xdr:rowOff>50165</xdr:rowOff>
    </xdr:to>
    <xdr:sp macro="" textlink="">
      <xdr:nvSpPr>
        <xdr:cNvPr id="635" name="フローチャート: 判断 634"/>
        <xdr:cNvSpPr/>
      </xdr:nvSpPr>
      <xdr:spPr>
        <a:xfrm>
          <a:off x="13652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41275</xdr:rowOff>
    </xdr:from>
    <xdr:ext cx="519430" cy="250825"/>
    <xdr:sp macro="" textlink="">
      <xdr:nvSpPr>
        <xdr:cNvPr id="636" name="テキスト ボックス 635"/>
        <xdr:cNvSpPr txBox="1"/>
      </xdr:nvSpPr>
      <xdr:spPr>
        <a:xfrm>
          <a:off x="13435965" y="1324292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7" name="フローチャート: 判断 636"/>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27940</xdr:rowOff>
    </xdr:from>
    <xdr:ext cx="519430" cy="259080"/>
    <xdr:sp macro="" textlink="">
      <xdr:nvSpPr>
        <xdr:cNvPr id="638" name="テキスト ボックス 637"/>
        <xdr:cNvSpPr txBox="1"/>
      </xdr:nvSpPr>
      <xdr:spPr>
        <a:xfrm>
          <a:off x="12546965" y="132295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100965</xdr:rowOff>
    </xdr:from>
    <xdr:to>
      <xdr:col>85</xdr:col>
      <xdr:colOff>177800</xdr:colOff>
      <xdr:row>77</xdr:row>
      <xdr:rowOff>31115</xdr:rowOff>
    </xdr:to>
    <xdr:sp macro="" textlink="">
      <xdr:nvSpPr>
        <xdr:cNvPr id="644" name="楕円 643"/>
        <xdr:cNvSpPr/>
      </xdr:nvSpPr>
      <xdr:spPr>
        <a:xfrm>
          <a:off x="162687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79375</xdr:rowOff>
    </xdr:from>
    <xdr:ext cx="534670" cy="258445"/>
    <xdr:sp macro="" textlink="">
      <xdr:nvSpPr>
        <xdr:cNvPr id="645" name="公債費該当値テキスト"/>
        <xdr:cNvSpPr txBox="1"/>
      </xdr:nvSpPr>
      <xdr:spPr>
        <a:xfrm>
          <a:off x="16370300" y="13109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88900</xdr:rowOff>
    </xdr:from>
    <xdr:to>
      <xdr:col>81</xdr:col>
      <xdr:colOff>101600</xdr:colOff>
      <xdr:row>77</xdr:row>
      <xdr:rowOff>19050</xdr:rowOff>
    </xdr:to>
    <xdr:sp macro="" textlink="">
      <xdr:nvSpPr>
        <xdr:cNvPr id="646" name="楕円 645"/>
        <xdr:cNvSpPr/>
      </xdr:nvSpPr>
      <xdr:spPr>
        <a:xfrm>
          <a:off x="15430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35560</xdr:rowOff>
    </xdr:from>
    <xdr:ext cx="519430" cy="259080"/>
    <xdr:sp macro="" textlink="">
      <xdr:nvSpPr>
        <xdr:cNvPr id="647" name="テキスト ボックス 646"/>
        <xdr:cNvSpPr txBox="1"/>
      </xdr:nvSpPr>
      <xdr:spPr>
        <a:xfrm>
          <a:off x="15213965" y="128943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49530</xdr:rowOff>
    </xdr:from>
    <xdr:to>
      <xdr:col>76</xdr:col>
      <xdr:colOff>165100</xdr:colOff>
      <xdr:row>76</xdr:row>
      <xdr:rowOff>151130</xdr:rowOff>
    </xdr:to>
    <xdr:sp macro="" textlink="">
      <xdr:nvSpPr>
        <xdr:cNvPr id="648" name="楕円 647"/>
        <xdr:cNvSpPr/>
      </xdr:nvSpPr>
      <xdr:spPr>
        <a:xfrm>
          <a:off x="14541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167640</xdr:rowOff>
    </xdr:from>
    <xdr:ext cx="519430" cy="250190"/>
    <xdr:sp macro="" textlink="">
      <xdr:nvSpPr>
        <xdr:cNvPr id="649" name="テキスト ボックス 648"/>
        <xdr:cNvSpPr txBox="1"/>
      </xdr:nvSpPr>
      <xdr:spPr>
        <a:xfrm>
          <a:off x="14324965" y="1285494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45720</xdr:rowOff>
    </xdr:from>
    <xdr:to>
      <xdr:col>72</xdr:col>
      <xdr:colOff>38100</xdr:colOff>
      <xdr:row>76</xdr:row>
      <xdr:rowOff>147320</xdr:rowOff>
    </xdr:to>
    <xdr:sp macro="" textlink="">
      <xdr:nvSpPr>
        <xdr:cNvPr id="650" name="楕円 649"/>
        <xdr:cNvSpPr/>
      </xdr:nvSpPr>
      <xdr:spPr>
        <a:xfrm>
          <a:off x="13652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163830</xdr:rowOff>
    </xdr:from>
    <xdr:ext cx="519430" cy="259080"/>
    <xdr:sp macro="" textlink="">
      <xdr:nvSpPr>
        <xdr:cNvPr id="651" name="テキスト ボックス 650"/>
        <xdr:cNvSpPr txBox="1"/>
      </xdr:nvSpPr>
      <xdr:spPr>
        <a:xfrm>
          <a:off x="13435965" y="128511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64135</xdr:rowOff>
    </xdr:from>
    <xdr:to>
      <xdr:col>67</xdr:col>
      <xdr:colOff>101600</xdr:colOff>
      <xdr:row>76</xdr:row>
      <xdr:rowOff>166370</xdr:rowOff>
    </xdr:to>
    <xdr:sp macro="" textlink="">
      <xdr:nvSpPr>
        <xdr:cNvPr id="652" name="楕円 651"/>
        <xdr:cNvSpPr/>
      </xdr:nvSpPr>
      <xdr:spPr>
        <a:xfrm>
          <a:off x="12763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10795</xdr:rowOff>
    </xdr:from>
    <xdr:ext cx="519430" cy="258445"/>
    <xdr:sp macro="" textlink="">
      <xdr:nvSpPr>
        <xdr:cNvPr id="653" name="テキスト ボックス 652"/>
        <xdr:cNvSpPr txBox="1"/>
      </xdr:nvSpPr>
      <xdr:spPr>
        <a:xfrm>
          <a:off x="12546965" y="1286954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4645" cy="217170"/>
    <xdr:sp macro="" textlink="">
      <xdr:nvSpPr>
        <xdr:cNvPr id="662" name="テキスト ボックス 661"/>
        <xdr:cNvSpPr txBox="1"/>
      </xdr:nvSpPr>
      <xdr:spPr>
        <a:xfrm>
          <a:off x="12407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3680" cy="259080"/>
    <xdr:sp macro="" textlink="">
      <xdr:nvSpPr>
        <xdr:cNvPr id="665" name="テキスト ボックス 664"/>
        <xdr:cNvSpPr txBox="1"/>
      </xdr:nvSpPr>
      <xdr:spPr>
        <a:xfrm>
          <a:off x="12197080" y="16875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69" name="テキスト ボックス 668"/>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1" name="テキスト ボックス 67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0390" cy="259080"/>
    <xdr:sp macro="" textlink="">
      <xdr:nvSpPr>
        <xdr:cNvPr id="673" name="テキスト ボックス 672"/>
        <xdr:cNvSpPr txBox="1"/>
      </xdr:nvSpPr>
      <xdr:spPr>
        <a:xfrm>
          <a:off x="11850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0390" cy="248920"/>
    <xdr:sp macro="" textlink="">
      <xdr:nvSpPr>
        <xdr:cNvPr id="675" name="テキスト ボックス 674"/>
        <xdr:cNvSpPr txBox="1"/>
      </xdr:nvSpPr>
      <xdr:spPr>
        <a:xfrm>
          <a:off x="11850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154940</xdr:rowOff>
    </xdr:from>
    <xdr:to>
      <xdr:col>85</xdr:col>
      <xdr:colOff>126365</xdr:colOff>
      <xdr:row>99</xdr:row>
      <xdr:rowOff>34290</xdr:rowOff>
    </xdr:to>
    <xdr:cxnSp macro="">
      <xdr:nvCxnSpPr>
        <xdr:cNvPr id="677" name="直線コネクタ 676"/>
        <xdr:cNvCxnSpPr/>
      </xdr:nvCxnSpPr>
      <xdr:spPr>
        <a:xfrm flipV="1">
          <a:off x="1631759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38100</xdr:rowOff>
    </xdr:from>
    <xdr:ext cx="378460" cy="259080"/>
    <xdr:sp macro="" textlink="">
      <xdr:nvSpPr>
        <xdr:cNvPr id="678" name="積立金最小値テキスト"/>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34290</xdr:rowOff>
    </xdr:from>
    <xdr:to>
      <xdr:col>86</xdr:col>
      <xdr:colOff>25400</xdr:colOff>
      <xdr:row>99</xdr:row>
      <xdr:rowOff>34290</xdr:rowOff>
    </xdr:to>
    <xdr:cxnSp macro="">
      <xdr:nvCxnSpPr>
        <xdr:cNvPr id="679" name="直線コネクタ 678"/>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101600</xdr:rowOff>
    </xdr:from>
    <xdr:ext cx="598805" cy="259080"/>
    <xdr:sp macro="" textlink="">
      <xdr:nvSpPr>
        <xdr:cNvPr id="680" name="積立金最大値テキスト"/>
        <xdr:cNvSpPr txBox="1"/>
      </xdr:nvSpPr>
      <xdr:spPr>
        <a:xfrm>
          <a:off x="16370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154940</xdr:rowOff>
    </xdr:from>
    <xdr:to>
      <xdr:col>86</xdr:col>
      <xdr:colOff>25400</xdr:colOff>
      <xdr:row>89</xdr:row>
      <xdr:rowOff>154940</xdr:rowOff>
    </xdr:to>
    <xdr:cxnSp macro="">
      <xdr:nvCxnSpPr>
        <xdr:cNvPr id="681" name="直線コネクタ 680"/>
        <xdr:cNvCxnSpPr/>
      </xdr:nvCxnSpPr>
      <xdr:spPr>
        <a:xfrm>
          <a:off x="16230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151130</xdr:rowOff>
    </xdr:from>
    <xdr:to>
      <xdr:col>85</xdr:col>
      <xdr:colOff>127000</xdr:colOff>
      <xdr:row>99</xdr:row>
      <xdr:rowOff>5080</xdr:rowOff>
    </xdr:to>
    <xdr:cxnSp macro="">
      <xdr:nvCxnSpPr>
        <xdr:cNvPr id="682" name="直線コネクタ 681"/>
        <xdr:cNvCxnSpPr/>
      </xdr:nvCxnSpPr>
      <xdr:spPr>
        <a:xfrm>
          <a:off x="15481300" y="169532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89535</xdr:rowOff>
    </xdr:from>
    <xdr:ext cx="534670" cy="248285"/>
    <xdr:sp macro="" textlink="">
      <xdr:nvSpPr>
        <xdr:cNvPr id="683" name="積立金平均値テキスト"/>
        <xdr:cNvSpPr txBox="1"/>
      </xdr:nvSpPr>
      <xdr:spPr>
        <a:xfrm>
          <a:off x="16370300" y="1654873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66675</xdr:rowOff>
    </xdr:from>
    <xdr:to>
      <xdr:col>85</xdr:col>
      <xdr:colOff>177800</xdr:colOff>
      <xdr:row>97</xdr:row>
      <xdr:rowOff>168275</xdr:rowOff>
    </xdr:to>
    <xdr:sp macro="" textlink="">
      <xdr:nvSpPr>
        <xdr:cNvPr id="684" name="フローチャート: 判断 683"/>
        <xdr:cNvSpPr/>
      </xdr:nvSpPr>
      <xdr:spPr>
        <a:xfrm>
          <a:off x="16268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57785</xdr:rowOff>
    </xdr:from>
    <xdr:to>
      <xdr:col>81</xdr:col>
      <xdr:colOff>50800</xdr:colOff>
      <xdr:row>98</xdr:row>
      <xdr:rowOff>151130</xdr:rowOff>
    </xdr:to>
    <xdr:cxnSp macro="">
      <xdr:nvCxnSpPr>
        <xdr:cNvPr id="685" name="直線コネクタ 684"/>
        <xdr:cNvCxnSpPr/>
      </xdr:nvCxnSpPr>
      <xdr:spPr>
        <a:xfrm>
          <a:off x="14592300" y="1685988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86" name="フローチャート: 判断 685"/>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88265</xdr:rowOff>
    </xdr:from>
    <xdr:ext cx="519430" cy="249555"/>
    <xdr:sp macro="" textlink="">
      <xdr:nvSpPr>
        <xdr:cNvPr id="687" name="テキスト ボックス 686"/>
        <xdr:cNvSpPr txBox="1"/>
      </xdr:nvSpPr>
      <xdr:spPr>
        <a:xfrm>
          <a:off x="15213965" y="1654746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57785</xdr:rowOff>
    </xdr:from>
    <xdr:to>
      <xdr:col>76</xdr:col>
      <xdr:colOff>114300</xdr:colOff>
      <xdr:row>98</xdr:row>
      <xdr:rowOff>125730</xdr:rowOff>
    </xdr:to>
    <xdr:cxnSp macro="">
      <xdr:nvCxnSpPr>
        <xdr:cNvPr id="688" name="直線コネクタ 687"/>
        <xdr:cNvCxnSpPr/>
      </xdr:nvCxnSpPr>
      <xdr:spPr>
        <a:xfrm flipV="1">
          <a:off x="13703300" y="168598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169545</xdr:rowOff>
    </xdr:from>
    <xdr:to>
      <xdr:col>76</xdr:col>
      <xdr:colOff>165100</xdr:colOff>
      <xdr:row>98</xdr:row>
      <xdr:rowOff>99695</xdr:rowOff>
    </xdr:to>
    <xdr:sp macro="" textlink="">
      <xdr:nvSpPr>
        <xdr:cNvPr id="689" name="フローチャート: 判断 688"/>
        <xdr:cNvSpPr/>
      </xdr:nvSpPr>
      <xdr:spPr>
        <a:xfrm>
          <a:off x="1454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116205</xdr:rowOff>
    </xdr:from>
    <xdr:ext cx="519430" cy="259080"/>
    <xdr:sp macro="" textlink="">
      <xdr:nvSpPr>
        <xdr:cNvPr id="690" name="テキスト ボックス 689"/>
        <xdr:cNvSpPr txBox="1"/>
      </xdr:nvSpPr>
      <xdr:spPr>
        <a:xfrm>
          <a:off x="14324965" y="165754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125730</xdr:rowOff>
    </xdr:from>
    <xdr:to>
      <xdr:col>71</xdr:col>
      <xdr:colOff>177800</xdr:colOff>
      <xdr:row>99</xdr:row>
      <xdr:rowOff>26035</xdr:rowOff>
    </xdr:to>
    <xdr:cxnSp macro="">
      <xdr:nvCxnSpPr>
        <xdr:cNvPr id="691" name="直線コネクタ 690"/>
        <xdr:cNvCxnSpPr/>
      </xdr:nvCxnSpPr>
      <xdr:spPr>
        <a:xfrm flipV="1">
          <a:off x="12814300" y="1692783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164465</xdr:rowOff>
    </xdr:from>
    <xdr:to>
      <xdr:col>72</xdr:col>
      <xdr:colOff>38100</xdr:colOff>
      <xdr:row>98</xdr:row>
      <xdr:rowOff>94615</xdr:rowOff>
    </xdr:to>
    <xdr:sp macro="" textlink="">
      <xdr:nvSpPr>
        <xdr:cNvPr id="692" name="フローチャート: 判断 691"/>
        <xdr:cNvSpPr/>
      </xdr:nvSpPr>
      <xdr:spPr>
        <a:xfrm>
          <a:off x="13652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111125</xdr:rowOff>
    </xdr:from>
    <xdr:ext cx="519430" cy="249555"/>
    <xdr:sp macro="" textlink="">
      <xdr:nvSpPr>
        <xdr:cNvPr id="693" name="テキスト ボックス 692"/>
        <xdr:cNvSpPr txBox="1"/>
      </xdr:nvSpPr>
      <xdr:spPr>
        <a:xfrm>
          <a:off x="13435965" y="1657032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9525</xdr:rowOff>
    </xdr:from>
    <xdr:to>
      <xdr:col>67</xdr:col>
      <xdr:colOff>101600</xdr:colOff>
      <xdr:row>98</xdr:row>
      <xdr:rowOff>111125</xdr:rowOff>
    </xdr:to>
    <xdr:sp macro="" textlink="">
      <xdr:nvSpPr>
        <xdr:cNvPr id="694" name="フローチャート: 判断 693"/>
        <xdr:cNvSpPr/>
      </xdr:nvSpPr>
      <xdr:spPr>
        <a:xfrm>
          <a:off x="12763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127635</xdr:rowOff>
    </xdr:from>
    <xdr:ext cx="519430" cy="259080"/>
    <xdr:sp macro="" textlink="">
      <xdr:nvSpPr>
        <xdr:cNvPr id="695" name="テキスト ボックス 694"/>
        <xdr:cNvSpPr txBox="1"/>
      </xdr:nvSpPr>
      <xdr:spPr>
        <a:xfrm>
          <a:off x="12546965" y="1658683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125730</xdr:rowOff>
    </xdr:from>
    <xdr:to>
      <xdr:col>85</xdr:col>
      <xdr:colOff>177800</xdr:colOff>
      <xdr:row>99</xdr:row>
      <xdr:rowOff>55880</xdr:rowOff>
    </xdr:to>
    <xdr:sp macro="" textlink="">
      <xdr:nvSpPr>
        <xdr:cNvPr id="701" name="楕円 700"/>
        <xdr:cNvSpPr/>
      </xdr:nvSpPr>
      <xdr:spPr>
        <a:xfrm>
          <a:off x="162687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40640</xdr:rowOff>
    </xdr:from>
    <xdr:ext cx="469900" cy="251460"/>
    <xdr:sp macro="" textlink="">
      <xdr:nvSpPr>
        <xdr:cNvPr id="702" name="積立金該当値テキスト"/>
        <xdr:cNvSpPr txBox="1"/>
      </xdr:nvSpPr>
      <xdr:spPr>
        <a:xfrm>
          <a:off x="16370300" y="16842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100330</xdr:rowOff>
    </xdr:from>
    <xdr:to>
      <xdr:col>81</xdr:col>
      <xdr:colOff>101600</xdr:colOff>
      <xdr:row>99</xdr:row>
      <xdr:rowOff>30480</xdr:rowOff>
    </xdr:to>
    <xdr:sp macro="" textlink="">
      <xdr:nvSpPr>
        <xdr:cNvPr id="703" name="楕円 702"/>
        <xdr:cNvSpPr/>
      </xdr:nvSpPr>
      <xdr:spPr>
        <a:xfrm>
          <a:off x="15430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21590</xdr:rowOff>
    </xdr:from>
    <xdr:ext cx="454660" cy="259080"/>
    <xdr:sp macro="" textlink="">
      <xdr:nvSpPr>
        <xdr:cNvPr id="704" name="テキスト ボックス 703"/>
        <xdr:cNvSpPr txBox="1"/>
      </xdr:nvSpPr>
      <xdr:spPr>
        <a:xfrm>
          <a:off x="15246350" y="1699514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6985</xdr:rowOff>
    </xdr:from>
    <xdr:to>
      <xdr:col>76</xdr:col>
      <xdr:colOff>165100</xdr:colOff>
      <xdr:row>98</xdr:row>
      <xdr:rowOff>109220</xdr:rowOff>
    </xdr:to>
    <xdr:sp macro="" textlink="">
      <xdr:nvSpPr>
        <xdr:cNvPr id="705" name="楕円 704"/>
        <xdr:cNvSpPr/>
      </xdr:nvSpPr>
      <xdr:spPr>
        <a:xfrm>
          <a:off x="14541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99695</xdr:rowOff>
    </xdr:from>
    <xdr:ext cx="519430" cy="249555"/>
    <xdr:sp macro="" textlink="">
      <xdr:nvSpPr>
        <xdr:cNvPr id="706" name="テキスト ボックス 705"/>
        <xdr:cNvSpPr txBox="1"/>
      </xdr:nvSpPr>
      <xdr:spPr>
        <a:xfrm>
          <a:off x="14324965" y="1690179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74930</xdr:rowOff>
    </xdr:from>
    <xdr:to>
      <xdr:col>72</xdr:col>
      <xdr:colOff>38100</xdr:colOff>
      <xdr:row>99</xdr:row>
      <xdr:rowOff>5080</xdr:rowOff>
    </xdr:to>
    <xdr:sp macro="" textlink="">
      <xdr:nvSpPr>
        <xdr:cNvPr id="707" name="楕円 706"/>
        <xdr:cNvSpPr/>
      </xdr:nvSpPr>
      <xdr:spPr>
        <a:xfrm>
          <a:off x="13652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167640</xdr:rowOff>
    </xdr:from>
    <xdr:ext cx="454660" cy="250190"/>
    <xdr:sp macro="" textlink="">
      <xdr:nvSpPr>
        <xdr:cNvPr id="708" name="テキスト ボックス 707"/>
        <xdr:cNvSpPr txBox="1"/>
      </xdr:nvSpPr>
      <xdr:spPr>
        <a:xfrm>
          <a:off x="13468350" y="16969740"/>
          <a:ext cx="454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146685</xdr:rowOff>
    </xdr:from>
    <xdr:to>
      <xdr:col>67</xdr:col>
      <xdr:colOff>101600</xdr:colOff>
      <xdr:row>99</xdr:row>
      <xdr:rowOff>76835</xdr:rowOff>
    </xdr:to>
    <xdr:sp macro="" textlink="">
      <xdr:nvSpPr>
        <xdr:cNvPr id="709" name="楕円 708"/>
        <xdr:cNvSpPr/>
      </xdr:nvSpPr>
      <xdr:spPr>
        <a:xfrm>
          <a:off x="12763500" y="169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67945</xdr:rowOff>
    </xdr:from>
    <xdr:ext cx="454660" cy="258445"/>
    <xdr:sp macro="" textlink="">
      <xdr:nvSpPr>
        <xdr:cNvPr id="710" name="テキスト ボックス 709"/>
        <xdr:cNvSpPr txBox="1"/>
      </xdr:nvSpPr>
      <xdr:spPr>
        <a:xfrm>
          <a:off x="12579350" y="1704149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4645" cy="217170"/>
    <xdr:sp macro="" textlink="">
      <xdr:nvSpPr>
        <xdr:cNvPr id="719" name="テキスト ボックス 718"/>
        <xdr:cNvSpPr txBox="1"/>
      </xdr:nvSpPr>
      <xdr:spPr>
        <a:xfrm>
          <a:off x="18249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3680" cy="259080"/>
    <xdr:sp macro="" textlink="">
      <xdr:nvSpPr>
        <xdr:cNvPr id="722" name="テキスト ボックス 721"/>
        <xdr:cNvSpPr txBox="1"/>
      </xdr:nvSpPr>
      <xdr:spPr>
        <a:xfrm>
          <a:off x="18039080" y="6588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6" name="テキスト ボックス 725"/>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2" name="テキスト ボックス 73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44450</xdr:rowOff>
    </xdr:to>
    <xdr:cxnSp macro="">
      <xdr:nvCxnSpPr>
        <xdr:cNvPr id="734" name="直線コネクタ 733"/>
        <xdr:cNvCxnSpPr/>
      </xdr:nvCxnSpPr>
      <xdr:spPr>
        <a:xfrm flipV="1">
          <a:off x="221595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48920"/>
    <xdr:sp macro="" textlink="">
      <xdr:nvSpPr>
        <xdr:cNvPr id="737" name="投資及び出資金最大値テキスト"/>
        <xdr:cNvSpPr txBox="1"/>
      </xdr:nvSpPr>
      <xdr:spPr>
        <a:xfrm>
          <a:off x="22212300" y="5106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38" name="直線コネクタ 737"/>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12700</xdr:rowOff>
    </xdr:from>
    <xdr:ext cx="469900" cy="259080"/>
    <xdr:sp macro="" textlink="">
      <xdr:nvSpPr>
        <xdr:cNvPr id="740" name="投資及び出資金平均値テキスト"/>
        <xdr:cNvSpPr txBox="1"/>
      </xdr:nvSpPr>
      <xdr:spPr>
        <a:xfrm>
          <a:off x="22212300" y="6356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741" name="フローチャート: 判断 740"/>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170180</xdr:rowOff>
    </xdr:from>
    <xdr:to>
      <xdr:col>112</xdr:col>
      <xdr:colOff>38100</xdr:colOff>
      <xdr:row>38</xdr:row>
      <xdr:rowOff>100330</xdr:rowOff>
    </xdr:to>
    <xdr:sp macro="" textlink="">
      <xdr:nvSpPr>
        <xdr:cNvPr id="743" name="フローチャート: 判断 742"/>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116840</xdr:rowOff>
    </xdr:from>
    <xdr:ext cx="454660" cy="259080"/>
    <xdr:sp macro="" textlink="">
      <xdr:nvSpPr>
        <xdr:cNvPr id="744" name="テキスト ボックス 743"/>
        <xdr:cNvSpPr txBox="1"/>
      </xdr:nvSpPr>
      <xdr:spPr>
        <a:xfrm>
          <a:off x="21088350" y="628904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46" name="フローチャート: 判断 745"/>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166370</xdr:rowOff>
    </xdr:from>
    <xdr:ext cx="454660" cy="251460"/>
    <xdr:sp macro="" textlink="">
      <xdr:nvSpPr>
        <xdr:cNvPr id="747" name="テキスト ボックス 746"/>
        <xdr:cNvSpPr txBox="1"/>
      </xdr:nvSpPr>
      <xdr:spPr>
        <a:xfrm>
          <a:off x="20199350" y="633857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72390</xdr:rowOff>
    </xdr:from>
    <xdr:to>
      <xdr:col>102</xdr:col>
      <xdr:colOff>165100</xdr:colOff>
      <xdr:row>39</xdr:row>
      <xdr:rowOff>2540</xdr:rowOff>
    </xdr:to>
    <xdr:sp macro="" textlink="">
      <xdr:nvSpPr>
        <xdr:cNvPr id="749" name="フローチャート: 判断 748"/>
        <xdr:cNvSpPr/>
      </xdr:nvSpPr>
      <xdr:spPr>
        <a:xfrm>
          <a:off x="19494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19050</xdr:rowOff>
    </xdr:from>
    <xdr:ext cx="454660" cy="250190"/>
    <xdr:sp macro="" textlink="">
      <xdr:nvSpPr>
        <xdr:cNvPr id="750" name="テキスト ボックス 749"/>
        <xdr:cNvSpPr txBox="1"/>
      </xdr:nvSpPr>
      <xdr:spPr>
        <a:xfrm>
          <a:off x="19310350" y="6362700"/>
          <a:ext cx="4546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64135</xdr:rowOff>
    </xdr:from>
    <xdr:to>
      <xdr:col>98</xdr:col>
      <xdr:colOff>38100</xdr:colOff>
      <xdr:row>38</xdr:row>
      <xdr:rowOff>166370</xdr:rowOff>
    </xdr:to>
    <xdr:sp macro="" textlink="">
      <xdr:nvSpPr>
        <xdr:cNvPr id="751" name="フローチャート: 判断 750"/>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10795</xdr:rowOff>
    </xdr:from>
    <xdr:ext cx="454660" cy="258445"/>
    <xdr:sp macro="" textlink="">
      <xdr:nvSpPr>
        <xdr:cNvPr id="752" name="テキスト ボックス 751"/>
        <xdr:cNvSpPr txBox="1"/>
      </xdr:nvSpPr>
      <xdr:spPr>
        <a:xfrm>
          <a:off x="18421350" y="635444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9"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4315" cy="251460"/>
    <xdr:sp macro="" textlink="">
      <xdr:nvSpPr>
        <xdr:cNvPr id="761" name="テキスト ボックス 760"/>
        <xdr:cNvSpPr txBox="1"/>
      </xdr:nvSpPr>
      <xdr:spPr>
        <a:xfrm>
          <a:off x="21198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4315" cy="251460"/>
    <xdr:sp macro="" textlink="">
      <xdr:nvSpPr>
        <xdr:cNvPr id="763" name="テキスト ボックス 762"/>
        <xdr:cNvSpPr txBox="1"/>
      </xdr:nvSpPr>
      <xdr:spPr>
        <a:xfrm>
          <a:off x="20309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4315" cy="251460"/>
    <xdr:sp macro="" textlink="">
      <xdr:nvSpPr>
        <xdr:cNvPr id="765" name="テキスト ボックス 764"/>
        <xdr:cNvSpPr txBox="1"/>
      </xdr:nvSpPr>
      <xdr:spPr>
        <a:xfrm>
          <a:off x="19420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4315" cy="251460"/>
    <xdr:sp macro="" textlink="">
      <xdr:nvSpPr>
        <xdr:cNvPr id="767" name="テキスト ボックス 766"/>
        <xdr:cNvSpPr txBox="1"/>
      </xdr:nvSpPr>
      <xdr:spPr>
        <a:xfrm>
          <a:off x="18531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4645" cy="217170"/>
    <xdr:sp macro="" textlink="">
      <xdr:nvSpPr>
        <xdr:cNvPr id="776" name="テキスト ボックス 775"/>
        <xdr:cNvSpPr txBox="1"/>
      </xdr:nvSpPr>
      <xdr:spPr>
        <a:xfrm>
          <a:off x="18249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3680" cy="248920"/>
    <xdr:sp macro="" textlink="">
      <xdr:nvSpPr>
        <xdr:cNvPr id="779" name="テキスト ボックス 778"/>
        <xdr:cNvSpPr txBox="1"/>
      </xdr:nvSpPr>
      <xdr:spPr>
        <a:xfrm>
          <a:off x="18039080" y="99415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81" name="テキスト ボックス 780"/>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83" name="テキスト ボックス 782"/>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85" name="テキスト ボックス 784"/>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7" name="テキスト ボックス 786"/>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65405</xdr:rowOff>
    </xdr:from>
    <xdr:to>
      <xdr:col>116</xdr:col>
      <xdr:colOff>62865</xdr:colOff>
      <xdr:row>58</xdr:row>
      <xdr:rowOff>139700</xdr:rowOff>
    </xdr:to>
    <xdr:cxnSp macro="">
      <xdr:nvCxnSpPr>
        <xdr:cNvPr id="789" name="直線コネクタ 788"/>
        <xdr:cNvCxnSpPr/>
      </xdr:nvCxnSpPr>
      <xdr:spPr>
        <a:xfrm flipV="1">
          <a:off x="221595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0"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xdr:rowOff>
    </xdr:from>
    <xdr:ext cx="534670" cy="259080"/>
    <xdr:sp macro="" textlink="">
      <xdr:nvSpPr>
        <xdr:cNvPr id="792" name="貸付金最大値テキスト"/>
        <xdr:cNvSpPr txBox="1"/>
      </xdr:nvSpPr>
      <xdr:spPr>
        <a:xfrm>
          <a:off x="22212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65405</xdr:rowOff>
    </xdr:from>
    <xdr:to>
      <xdr:col>116</xdr:col>
      <xdr:colOff>152400</xdr:colOff>
      <xdr:row>50</xdr:row>
      <xdr:rowOff>65405</xdr:rowOff>
    </xdr:to>
    <xdr:cxnSp macro="">
      <xdr:nvCxnSpPr>
        <xdr:cNvPr id="793" name="直線コネクタ 792"/>
        <xdr:cNvCxnSpPr/>
      </xdr:nvCxnSpPr>
      <xdr:spPr>
        <a:xfrm>
          <a:off x="22072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48260</xdr:rowOff>
    </xdr:from>
    <xdr:to>
      <xdr:col>116</xdr:col>
      <xdr:colOff>63500</xdr:colOff>
      <xdr:row>58</xdr:row>
      <xdr:rowOff>139700</xdr:rowOff>
    </xdr:to>
    <xdr:cxnSp macro="">
      <xdr:nvCxnSpPr>
        <xdr:cNvPr id="794" name="直線コネクタ 793"/>
        <xdr:cNvCxnSpPr/>
      </xdr:nvCxnSpPr>
      <xdr:spPr>
        <a:xfrm flipV="1">
          <a:off x="21323300" y="99923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11430</xdr:rowOff>
    </xdr:from>
    <xdr:ext cx="469900" cy="259080"/>
    <xdr:sp macro="" textlink="">
      <xdr:nvSpPr>
        <xdr:cNvPr id="795" name="貸付金平均値テキスト"/>
        <xdr:cNvSpPr txBox="1"/>
      </xdr:nvSpPr>
      <xdr:spPr>
        <a:xfrm>
          <a:off x="22212300" y="9612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160020</xdr:rowOff>
    </xdr:from>
    <xdr:to>
      <xdr:col>116</xdr:col>
      <xdr:colOff>114300</xdr:colOff>
      <xdr:row>57</xdr:row>
      <xdr:rowOff>90170</xdr:rowOff>
    </xdr:to>
    <xdr:sp macro="" textlink="">
      <xdr:nvSpPr>
        <xdr:cNvPr id="796" name="フローチャート: 判断 795"/>
        <xdr:cNvSpPr/>
      </xdr:nvSpPr>
      <xdr:spPr>
        <a:xfrm>
          <a:off x="22110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33655</xdr:rowOff>
    </xdr:from>
    <xdr:to>
      <xdr:col>112</xdr:col>
      <xdr:colOff>38100</xdr:colOff>
      <xdr:row>57</xdr:row>
      <xdr:rowOff>135255</xdr:rowOff>
    </xdr:to>
    <xdr:sp macro="" textlink="">
      <xdr:nvSpPr>
        <xdr:cNvPr id="798" name="フローチャート: 判断 797"/>
        <xdr:cNvSpPr/>
      </xdr:nvSpPr>
      <xdr:spPr>
        <a:xfrm>
          <a:off x="21272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151765</xdr:rowOff>
    </xdr:from>
    <xdr:ext cx="454660" cy="259080"/>
    <xdr:sp macro="" textlink="">
      <xdr:nvSpPr>
        <xdr:cNvPr id="799" name="テキスト ボックス 798"/>
        <xdr:cNvSpPr txBox="1"/>
      </xdr:nvSpPr>
      <xdr:spPr>
        <a:xfrm>
          <a:off x="21088350" y="958151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139065</xdr:rowOff>
    </xdr:from>
    <xdr:to>
      <xdr:col>107</xdr:col>
      <xdr:colOff>50800</xdr:colOff>
      <xdr:row>58</xdr:row>
      <xdr:rowOff>139700</xdr:rowOff>
    </xdr:to>
    <xdr:cxnSp macro="">
      <xdr:nvCxnSpPr>
        <xdr:cNvPr id="800" name="直線コネクタ 799"/>
        <xdr:cNvCxnSpPr/>
      </xdr:nvCxnSpPr>
      <xdr:spPr>
        <a:xfrm>
          <a:off x="19545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31750</xdr:rowOff>
    </xdr:from>
    <xdr:to>
      <xdr:col>107</xdr:col>
      <xdr:colOff>101600</xdr:colOff>
      <xdr:row>57</xdr:row>
      <xdr:rowOff>133350</xdr:rowOff>
    </xdr:to>
    <xdr:sp macro="" textlink="">
      <xdr:nvSpPr>
        <xdr:cNvPr id="801" name="フローチャート: 判断 800"/>
        <xdr:cNvSpPr/>
      </xdr:nvSpPr>
      <xdr:spPr>
        <a:xfrm>
          <a:off x="2038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149860</xdr:rowOff>
    </xdr:from>
    <xdr:ext cx="454660" cy="259080"/>
    <xdr:sp macro="" textlink="">
      <xdr:nvSpPr>
        <xdr:cNvPr id="802" name="テキスト ボックス 801"/>
        <xdr:cNvSpPr txBox="1"/>
      </xdr:nvSpPr>
      <xdr:spPr>
        <a:xfrm>
          <a:off x="20199350" y="957961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76200</xdr:rowOff>
    </xdr:from>
    <xdr:to>
      <xdr:col>102</xdr:col>
      <xdr:colOff>114300</xdr:colOff>
      <xdr:row>58</xdr:row>
      <xdr:rowOff>139065</xdr:rowOff>
    </xdr:to>
    <xdr:cxnSp macro="">
      <xdr:nvCxnSpPr>
        <xdr:cNvPr id="803" name="直線コネクタ 802"/>
        <xdr:cNvCxnSpPr/>
      </xdr:nvCxnSpPr>
      <xdr:spPr>
        <a:xfrm>
          <a:off x="18656300" y="984885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xdr:rowOff>
    </xdr:from>
    <xdr:to>
      <xdr:col>102</xdr:col>
      <xdr:colOff>165100</xdr:colOff>
      <xdr:row>57</xdr:row>
      <xdr:rowOff>109855</xdr:rowOff>
    </xdr:to>
    <xdr:sp macro="" textlink="">
      <xdr:nvSpPr>
        <xdr:cNvPr id="804" name="フローチャート: 判断 803"/>
        <xdr:cNvSpPr/>
      </xdr:nvSpPr>
      <xdr:spPr>
        <a:xfrm>
          <a:off x="19494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126365</xdr:rowOff>
    </xdr:from>
    <xdr:ext cx="454660" cy="259080"/>
    <xdr:sp macro="" textlink="">
      <xdr:nvSpPr>
        <xdr:cNvPr id="805" name="テキスト ボックス 804"/>
        <xdr:cNvSpPr txBox="1"/>
      </xdr:nvSpPr>
      <xdr:spPr>
        <a:xfrm>
          <a:off x="19310350" y="955611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123825</xdr:rowOff>
    </xdr:from>
    <xdr:to>
      <xdr:col>98</xdr:col>
      <xdr:colOff>38100</xdr:colOff>
      <xdr:row>57</xdr:row>
      <xdr:rowOff>53975</xdr:rowOff>
    </xdr:to>
    <xdr:sp macro="" textlink="">
      <xdr:nvSpPr>
        <xdr:cNvPr id="806" name="フローチャート: 判断 805"/>
        <xdr:cNvSpPr/>
      </xdr:nvSpPr>
      <xdr:spPr>
        <a:xfrm>
          <a:off x="18605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70485</xdr:rowOff>
    </xdr:from>
    <xdr:ext cx="454660" cy="259080"/>
    <xdr:sp macro="" textlink="">
      <xdr:nvSpPr>
        <xdr:cNvPr id="807" name="テキスト ボックス 806"/>
        <xdr:cNvSpPr txBox="1"/>
      </xdr:nvSpPr>
      <xdr:spPr>
        <a:xfrm>
          <a:off x="18421350" y="950023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168910</xdr:rowOff>
    </xdr:from>
    <xdr:to>
      <xdr:col>116</xdr:col>
      <xdr:colOff>114300</xdr:colOff>
      <xdr:row>58</xdr:row>
      <xdr:rowOff>99060</xdr:rowOff>
    </xdr:to>
    <xdr:sp macro="" textlink="">
      <xdr:nvSpPr>
        <xdr:cNvPr id="813" name="楕円 812"/>
        <xdr:cNvSpPr/>
      </xdr:nvSpPr>
      <xdr:spPr>
        <a:xfrm>
          <a:off x="221107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83820</xdr:rowOff>
    </xdr:from>
    <xdr:ext cx="469900" cy="259080"/>
    <xdr:sp macro="" textlink="">
      <xdr:nvSpPr>
        <xdr:cNvPr id="814" name="貸付金該当値テキスト"/>
        <xdr:cNvSpPr txBox="1"/>
      </xdr:nvSpPr>
      <xdr:spPr>
        <a:xfrm>
          <a:off x="22212300" y="9856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34315" cy="259080"/>
    <xdr:sp macro="" textlink="">
      <xdr:nvSpPr>
        <xdr:cNvPr id="816" name="テキスト ボックス 815"/>
        <xdr:cNvSpPr txBox="1"/>
      </xdr:nvSpPr>
      <xdr:spPr>
        <a:xfrm>
          <a:off x="21198840" y="101257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34315" cy="259080"/>
    <xdr:sp macro="" textlink="">
      <xdr:nvSpPr>
        <xdr:cNvPr id="818" name="テキスト ボックス 817"/>
        <xdr:cNvSpPr txBox="1"/>
      </xdr:nvSpPr>
      <xdr:spPr>
        <a:xfrm>
          <a:off x="20309840" y="101257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88265</xdr:rowOff>
    </xdr:from>
    <xdr:to>
      <xdr:col>102</xdr:col>
      <xdr:colOff>165100</xdr:colOff>
      <xdr:row>59</xdr:row>
      <xdr:rowOff>18415</xdr:rowOff>
    </xdr:to>
    <xdr:sp macro="" textlink="">
      <xdr:nvSpPr>
        <xdr:cNvPr id="819" name="楕円 818"/>
        <xdr:cNvSpPr/>
      </xdr:nvSpPr>
      <xdr:spPr>
        <a:xfrm>
          <a:off x="19494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9525</xdr:rowOff>
    </xdr:from>
    <xdr:ext cx="313690" cy="248285"/>
    <xdr:sp macro="" textlink="">
      <xdr:nvSpPr>
        <xdr:cNvPr id="820" name="テキスト ボックス 819"/>
        <xdr:cNvSpPr txBox="1"/>
      </xdr:nvSpPr>
      <xdr:spPr>
        <a:xfrm>
          <a:off x="19388455" y="1012507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25400</xdr:rowOff>
    </xdr:from>
    <xdr:to>
      <xdr:col>98</xdr:col>
      <xdr:colOff>38100</xdr:colOff>
      <xdr:row>57</xdr:row>
      <xdr:rowOff>127000</xdr:rowOff>
    </xdr:to>
    <xdr:sp macro="" textlink="">
      <xdr:nvSpPr>
        <xdr:cNvPr id="821" name="楕円 820"/>
        <xdr:cNvSpPr/>
      </xdr:nvSpPr>
      <xdr:spPr>
        <a:xfrm>
          <a:off x="18605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118110</xdr:rowOff>
    </xdr:from>
    <xdr:ext cx="454660" cy="259080"/>
    <xdr:sp macro="" textlink="">
      <xdr:nvSpPr>
        <xdr:cNvPr id="822" name="テキスト ボックス 821"/>
        <xdr:cNvSpPr txBox="1"/>
      </xdr:nvSpPr>
      <xdr:spPr>
        <a:xfrm>
          <a:off x="18421350" y="9890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4645" cy="217170"/>
    <xdr:sp macro="" textlink="">
      <xdr:nvSpPr>
        <xdr:cNvPr id="831" name="テキスト ボックス 830"/>
        <xdr:cNvSpPr txBox="1"/>
      </xdr:nvSpPr>
      <xdr:spPr>
        <a:xfrm>
          <a:off x="18249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3680" cy="248920"/>
    <xdr:sp macro="" textlink="">
      <xdr:nvSpPr>
        <xdr:cNvPr id="833" name="テキスト ボックス 832"/>
        <xdr:cNvSpPr txBox="1"/>
      </xdr:nvSpPr>
      <xdr:spPr>
        <a:xfrm>
          <a:off x="18039080" y="13827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39" name="テキスト ボックス 838"/>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0390" cy="259080"/>
    <xdr:sp macro="" textlink="">
      <xdr:nvSpPr>
        <xdr:cNvPr id="843" name="テキスト ボックス 842"/>
        <xdr:cNvSpPr txBox="1"/>
      </xdr:nvSpPr>
      <xdr:spPr>
        <a:xfrm>
          <a:off x="17692370" y="1192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0390" cy="248920"/>
    <xdr:sp macro="" textlink="">
      <xdr:nvSpPr>
        <xdr:cNvPr id="845" name="テキスト ボックス 844"/>
        <xdr:cNvSpPr txBox="1"/>
      </xdr:nvSpPr>
      <xdr:spPr>
        <a:xfrm>
          <a:off x="17692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43815</xdr:rowOff>
    </xdr:from>
    <xdr:to>
      <xdr:col>116</xdr:col>
      <xdr:colOff>62865</xdr:colOff>
      <xdr:row>79</xdr:row>
      <xdr:rowOff>12065</xdr:rowOff>
    </xdr:to>
    <xdr:cxnSp macro="">
      <xdr:nvCxnSpPr>
        <xdr:cNvPr id="847" name="直線コネクタ 846"/>
        <xdr:cNvCxnSpPr/>
      </xdr:nvCxnSpPr>
      <xdr:spPr>
        <a:xfrm flipV="1">
          <a:off x="221595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48" name="繰出金最小値テキスト"/>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49" name="直線コネクタ 848"/>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161925</xdr:rowOff>
    </xdr:from>
    <xdr:ext cx="534670" cy="259080"/>
    <xdr:sp macro="" textlink="">
      <xdr:nvSpPr>
        <xdr:cNvPr id="850" name="繰出金最大値テキスト"/>
        <xdr:cNvSpPr txBox="1"/>
      </xdr:nvSpPr>
      <xdr:spPr>
        <a:xfrm>
          <a:off x="22212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43815</xdr:rowOff>
    </xdr:from>
    <xdr:to>
      <xdr:col>116</xdr:col>
      <xdr:colOff>152400</xdr:colOff>
      <xdr:row>71</xdr:row>
      <xdr:rowOff>43815</xdr:rowOff>
    </xdr:to>
    <xdr:cxnSp macro="">
      <xdr:nvCxnSpPr>
        <xdr:cNvPr id="851" name="直線コネクタ 850"/>
        <xdr:cNvCxnSpPr/>
      </xdr:nvCxnSpPr>
      <xdr:spPr>
        <a:xfrm>
          <a:off x="22072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6350</xdr:rowOff>
    </xdr:from>
    <xdr:to>
      <xdr:col>116</xdr:col>
      <xdr:colOff>63500</xdr:colOff>
      <xdr:row>79</xdr:row>
      <xdr:rowOff>12065</xdr:rowOff>
    </xdr:to>
    <xdr:cxnSp macro="">
      <xdr:nvCxnSpPr>
        <xdr:cNvPr id="852" name="直線コネクタ 851"/>
        <xdr:cNvCxnSpPr/>
      </xdr:nvCxnSpPr>
      <xdr:spPr>
        <a:xfrm>
          <a:off x="21323300" y="135509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83185</xdr:rowOff>
    </xdr:from>
    <xdr:ext cx="534670" cy="259080"/>
    <xdr:sp macro="" textlink="">
      <xdr:nvSpPr>
        <xdr:cNvPr id="853" name="繰出金平均値テキスト"/>
        <xdr:cNvSpPr txBox="1"/>
      </xdr:nvSpPr>
      <xdr:spPr>
        <a:xfrm>
          <a:off x="22212300" y="12941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54" name="フローチャート: 判断 853"/>
        <xdr:cNvSpPr/>
      </xdr:nvSpPr>
      <xdr:spPr>
        <a:xfrm>
          <a:off x="221107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6350</xdr:rowOff>
    </xdr:from>
    <xdr:to>
      <xdr:col>111</xdr:col>
      <xdr:colOff>177800</xdr:colOff>
      <xdr:row>79</xdr:row>
      <xdr:rowOff>20320</xdr:rowOff>
    </xdr:to>
    <xdr:cxnSp macro="">
      <xdr:nvCxnSpPr>
        <xdr:cNvPr id="855" name="直線コネクタ 854"/>
        <xdr:cNvCxnSpPr/>
      </xdr:nvCxnSpPr>
      <xdr:spPr>
        <a:xfrm flipV="1">
          <a:off x="20434300" y="13550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133985</xdr:rowOff>
    </xdr:from>
    <xdr:to>
      <xdr:col>112</xdr:col>
      <xdr:colOff>38100</xdr:colOff>
      <xdr:row>76</xdr:row>
      <xdr:rowOff>64135</xdr:rowOff>
    </xdr:to>
    <xdr:sp macro="" textlink="">
      <xdr:nvSpPr>
        <xdr:cNvPr id="856" name="フローチャート: 判断 855"/>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80645</xdr:rowOff>
    </xdr:from>
    <xdr:ext cx="519430" cy="259080"/>
    <xdr:sp macro="" textlink="">
      <xdr:nvSpPr>
        <xdr:cNvPr id="857" name="テキスト ボックス 856"/>
        <xdr:cNvSpPr txBox="1"/>
      </xdr:nvSpPr>
      <xdr:spPr>
        <a:xfrm>
          <a:off x="21055965" y="127679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79</xdr:row>
      <xdr:rowOff>11430</xdr:rowOff>
    </xdr:from>
    <xdr:to>
      <xdr:col>107</xdr:col>
      <xdr:colOff>50800</xdr:colOff>
      <xdr:row>79</xdr:row>
      <xdr:rowOff>20320</xdr:rowOff>
    </xdr:to>
    <xdr:cxnSp macro="">
      <xdr:nvCxnSpPr>
        <xdr:cNvPr id="858" name="直線コネクタ 857"/>
        <xdr:cNvCxnSpPr/>
      </xdr:nvCxnSpPr>
      <xdr:spPr>
        <a:xfrm>
          <a:off x="19545300" y="135559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111125</xdr:rowOff>
    </xdr:from>
    <xdr:to>
      <xdr:col>107</xdr:col>
      <xdr:colOff>101600</xdr:colOff>
      <xdr:row>76</xdr:row>
      <xdr:rowOff>41275</xdr:rowOff>
    </xdr:to>
    <xdr:sp macro="" textlink="">
      <xdr:nvSpPr>
        <xdr:cNvPr id="859" name="フローチャート: 判断 858"/>
        <xdr:cNvSpPr/>
      </xdr:nvSpPr>
      <xdr:spPr>
        <a:xfrm>
          <a:off x="20383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57785</xdr:rowOff>
    </xdr:from>
    <xdr:ext cx="519430" cy="259080"/>
    <xdr:sp macro="" textlink="">
      <xdr:nvSpPr>
        <xdr:cNvPr id="860" name="テキスト ボックス 859"/>
        <xdr:cNvSpPr txBox="1"/>
      </xdr:nvSpPr>
      <xdr:spPr>
        <a:xfrm>
          <a:off x="20166965" y="1274508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79</xdr:row>
      <xdr:rowOff>11430</xdr:rowOff>
    </xdr:from>
    <xdr:to>
      <xdr:col>102</xdr:col>
      <xdr:colOff>114300</xdr:colOff>
      <xdr:row>79</xdr:row>
      <xdr:rowOff>15875</xdr:rowOff>
    </xdr:to>
    <xdr:cxnSp macro="">
      <xdr:nvCxnSpPr>
        <xdr:cNvPr id="861" name="直線コネクタ 860"/>
        <xdr:cNvCxnSpPr/>
      </xdr:nvCxnSpPr>
      <xdr:spPr>
        <a:xfrm flipV="1">
          <a:off x="18656300" y="13555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66675</xdr:rowOff>
    </xdr:from>
    <xdr:to>
      <xdr:col>102</xdr:col>
      <xdr:colOff>165100</xdr:colOff>
      <xdr:row>75</xdr:row>
      <xdr:rowOff>168275</xdr:rowOff>
    </xdr:to>
    <xdr:sp macro="" textlink="">
      <xdr:nvSpPr>
        <xdr:cNvPr id="862" name="フローチャート: 判断 861"/>
        <xdr:cNvSpPr/>
      </xdr:nvSpPr>
      <xdr:spPr>
        <a:xfrm>
          <a:off x="19494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13335</xdr:rowOff>
    </xdr:from>
    <xdr:ext cx="519430" cy="259080"/>
    <xdr:sp macro="" textlink="">
      <xdr:nvSpPr>
        <xdr:cNvPr id="863" name="テキスト ボックス 862"/>
        <xdr:cNvSpPr txBox="1"/>
      </xdr:nvSpPr>
      <xdr:spPr>
        <a:xfrm>
          <a:off x="19277965" y="1270063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42545</xdr:rowOff>
    </xdr:from>
    <xdr:to>
      <xdr:col>98</xdr:col>
      <xdr:colOff>38100</xdr:colOff>
      <xdr:row>75</xdr:row>
      <xdr:rowOff>144145</xdr:rowOff>
    </xdr:to>
    <xdr:sp macro="" textlink="">
      <xdr:nvSpPr>
        <xdr:cNvPr id="864" name="フローチャート: 判断 863"/>
        <xdr:cNvSpPr/>
      </xdr:nvSpPr>
      <xdr:spPr>
        <a:xfrm>
          <a:off x="18605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160655</xdr:rowOff>
    </xdr:from>
    <xdr:ext cx="519430" cy="259080"/>
    <xdr:sp macro="" textlink="">
      <xdr:nvSpPr>
        <xdr:cNvPr id="865" name="テキスト ボックス 864"/>
        <xdr:cNvSpPr txBox="1"/>
      </xdr:nvSpPr>
      <xdr:spPr>
        <a:xfrm>
          <a:off x="18388965" y="126765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132715</xdr:rowOff>
    </xdr:from>
    <xdr:to>
      <xdr:col>116</xdr:col>
      <xdr:colOff>114300</xdr:colOff>
      <xdr:row>79</xdr:row>
      <xdr:rowOff>63500</xdr:rowOff>
    </xdr:to>
    <xdr:sp macro="" textlink="">
      <xdr:nvSpPr>
        <xdr:cNvPr id="871" name="楕円 870"/>
        <xdr:cNvSpPr/>
      </xdr:nvSpPr>
      <xdr:spPr>
        <a:xfrm>
          <a:off x="22110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47625</xdr:rowOff>
    </xdr:from>
    <xdr:ext cx="534670" cy="259080"/>
    <xdr:sp macro="" textlink="">
      <xdr:nvSpPr>
        <xdr:cNvPr id="872" name="繰出金該当値テキスト"/>
        <xdr:cNvSpPr txBox="1"/>
      </xdr:nvSpPr>
      <xdr:spPr>
        <a:xfrm>
          <a:off x="22212300" y="13420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126365</xdr:rowOff>
    </xdr:from>
    <xdr:to>
      <xdr:col>112</xdr:col>
      <xdr:colOff>38100</xdr:colOff>
      <xdr:row>79</xdr:row>
      <xdr:rowOff>56515</xdr:rowOff>
    </xdr:to>
    <xdr:sp macro="" textlink="">
      <xdr:nvSpPr>
        <xdr:cNvPr id="873" name="楕円 872"/>
        <xdr:cNvSpPr/>
      </xdr:nvSpPr>
      <xdr:spPr>
        <a:xfrm>
          <a:off x="21272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47625</xdr:rowOff>
    </xdr:from>
    <xdr:ext cx="519430" cy="259080"/>
    <xdr:sp macro="" textlink="">
      <xdr:nvSpPr>
        <xdr:cNvPr id="874" name="テキスト ボックス 873"/>
        <xdr:cNvSpPr txBox="1"/>
      </xdr:nvSpPr>
      <xdr:spPr>
        <a:xfrm>
          <a:off x="21055965" y="1359217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140970</xdr:rowOff>
    </xdr:from>
    <xdr:to>
      <xdr:col>107</xdr:col>
      <xdr:colOff>101600</xdr:colOff>
      <xdr:row>79</xdr:row>
      <xdr:rowOff>71120</xdr:rowOff>
    </xdr:to>
    <xdr:sp macro="" textlink="">
      <xdr:nvSpPr>
        <xdr:cNvPr id="875" name="楕円 874"/>
        <xdr:cNvSpPr/>
      </xdr:nvSpPr>
      <xdr:spPr>
        <a:xfrm>
          <a:off x="20383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62230</xdr:rowOff>
    </xdr:from>
    <xdr:ext cx="519430" cy="259080"/>
    <xdr:sp macro="" textlink="">
      <xdr:nvSpPr>
        <xdr:cNvPr id="876" name="テキスト ボックス 875"/>
        <xdr:cNvSpPr txBox="1"/>
      </xdr:nvSpPr>
      <xdr:spPr>
        <a:xfrm>
          <a:off x="20166965" y="136067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132080</xdr:rowOff>
    </xdr:from>
    <xdr:to>
      <xdr:col>102</xdr:col>
      <xdr:colOff>165100</xdr:colOff>
      <xdr:row>79</xdr:row>
      <xdr:rowOff>62230</xdr:rowOff>
    </xdr:to>
    <xdr:sp macro="" textlink="">
      <xdr:nvSpPr>
        <xdr:cNvPr id="877" name="楕円 876"/>
        <xdr:cNvSpPr/>
      </xdr:nvSpPr>
      <xdr:spPr>
        <a:xfrm>
          <a:off x="19494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53340</xdr:rowOff>
    </xdr:from>
    <xdr:ext cx="519430" cy="250190"/>
    <xdr:sp macro="" textlink="">
      <xdr:nvSpPr>
        <xdr:cNvPr id="878" name="テキスト ボックス 877"/>
        <xdr:cNvSpPr txBox="1"/>
      </xdr:nvSpPr>
      <xdr:spPr>
        <a:xfrm>
          <a:off x="19277965" y="1359789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136525</xdr:rowOff>
    </xdr:from>
    <xdr:to>
      <xdr:col>98</xdr:col>
      <xdr:colOff>38100</xdr:colOff>
      <xdr:row>79</xdr:row>
      <xdr:rowOff>66675</xdr:rowOff>
    </xdr:to>
    <xdr:sp macro="" textlink="">
      <xdr:nvSpPr>
        <xdr:cNvPr id="879" name="楕円 878"/>
        <xdr:cNvSpPr/>
      </xdr:nvSpPr>
      <xdr:spPr>
        <a:xfrm>
          <a:off x="18605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57785</xdr:rowOff>
    </xdr:from>
    <xdr:ext cx="519430" cy="259080"/>
    <xdr:sp macro="" textlink="">
      <xdr:nvSpPr>
        <xdr:cNvPr id="880" name="テキスト ボックス 879"/>
        <xdr:cNvSpPr txBox="1"/>
      </xdr:nvSpPr>
      <xdr:spPr>
        <a:xfrm>
          <a:off x="18388965" y="1360233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4645" cy="217170"/>
    <xdr:sp macro="" textlink="">
      <xdr:nvSpPr>
        <xdr:cNvPr id="889" name="テキスト ボックス 888"/>
        <xdr:cNvSpPr txBox="1"/>
      </xdr:nvSpPr>
      <xdr:spPr>
        <a:xfrm>
          <a:off x="18249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33680" cy="259080"/>
    <xdr:sp macro="" textlink="">
      <xdr:nvSpPr>
        <xdr:cNvPr id="892" name="テキスト ボックス 891"/>
        <xdr:cNvSpPr txBox="1"/>
      </xdr:nvSpPr>
      <xdr:spPr>
        <a:xfrm>
          <a:off x="18039080" y="16875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33680" cy="259080"/>
    <xdr:sp macro="" textlink="">
      <xdr:nvSpPr>
        <xdr:cNvPr id="894" name="テキスト ボックス 893"/>
        <xdr:cNvSpPr txBox="1"/>
      </xdr:nvSpPr>
      <xdr:spPr>
        <a:xfrm>
          <a:off x="18039080" y="16494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3680" cy="248920"/>
    <xdr:sp macro="" textlink="">
      <xdr:nvSpPr>
        <xdr:cNvPr id="896" name="テキスト ボックス 895"/>
        <xdr:cNvSpPr txBox="1"/>
      </xdr:nvSpPr>
      <xdr:spPr>
        <a:xfrm>
          <a:off x="18039080" y="16113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33680" cy="259080"/>
    <xdr:sp macro="" textlink="">
      <xdr:nvSpPr>
        <xdr:cNvPr id="898" name="テキスト ボックス 897"/>
        <xdr:cNvSpPr txBox="1"/>
      </xdr:nvSpPr>
      <xdr:spPr>
        <a:xfrm>
          <a:off x="18039080" y="15732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33680" cy="259080"/>
    <xdr:sp macro="" textlink="">
      <xdr:nvSpPr>
        <xdr:cNvPr id="900" name="テキスト ボックス 899"/>
        <xdr:cNvSpPr txBox="1"/>
      </xdr:nvSpPr>
      <xdr:spPr>
        <a:xfrm>
          <a:off x="18039080" y="15351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48920"/>
    <xdr:sp macro="" textlink="">
      <xdr:nvSpPr>
        <xdr:cNvPr id="902" name="テキスト ボックス 901"/>
        <xdr:cNvSpPr txBox="1"/>
      </xdr:nvSpPr>
      <xdr:spPr>
        <a:xfrm>
          <a:off x="17974945" y="14970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1460"/>
    <xdr:sp macro="" textlink="">
      <xdr:nvSpPr>
        <xdr:cNvPr id="905" name="前年度繰上充用金最小値テキスト"/>
        <xdr:cNvSpPr txBox="1"/>
      </xdr:nvSpPr>
      <xdr:spPr>
        <a:xfrm>
          <a:off x="2221230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1460"/>
    <xdr:sp macro="" textlink="">
      <xdr:nvSpPr>
        <xdr:cNvPr id="907" name="前年度繰上充用金最大値テキスト"/>
        <xdr:cNvSpPr txBox="1"/>
      </xdr:nvSpPr>
      <xdr:spPr>
        <a:xfrm>
          <a:off x="22212300" y="1671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1460"/>
    <xdr:sp macro="" textlink="">
      <xdr:nvSpPr>
        <xdr:cNvPr id="910" name="前年度繰上充用金平均値テキスト"/>
        <xdr:cNvSpPr txBox="1"/>
      </xdr:nvSpPr>
      <xdr:spPr>
        <a:xfrm>
          <a:off x="22212300" y="16945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34315" cy="251460"/>
    <xdr:sp macro="" textlink="">
      <xdr:nvSpPr>
        <xdr:cNvPr id="914" name="テキスト ボックス 913"/>
        <xdr:cNvSpPr txBox="1"/>
      </xdr:nvSpPr>
      <xdr:spPr>
        <a:xfrm>
          <a:off x="21198840" y="17059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34315" cy="251460"/>
    <xdr:sp macro="" textlink="">
      <xdr:nvSpPr>
        <xdr:cNvPr id="917" name="テキスト ボックス 916"/>
        <xdr:cNvSpPr txBox="1"/>
      </xdr:nvSpPr>
      <xdr:spPr>
        <a:xfrm>
          <a:off x="20309840" y="17059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73660</xdr:rowOff>
    </xdr:from>
    <xdr:ext cx="234315" cy="259080"/>
    <xdr:sp macro="" textlink="">
      <xdr:nvSpPr>
        <xdr:cNvPr id="920" name="テキスト ボックス 919"/>
        <xdr:cNvSpPr txBox="1"/>
      </xdr:nvSpPr>
      <xdr:spPr>
        <a:xfrm>
          <a:off x="19420840" y="16361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34315" cy="259080"/>
    <xdr:sp macro="" textlink="">
      <xdr:nvSpPr>
        <xdr:cNvPr id="922" name="テキスト ボックス 921"/>
        <xdr:cNvSpPr txBox="1"/>
      </xdr:nvSpPr>
      <xdr:spPr>
        <a:xfrm>
          <a:off x="18531840" y="15408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1460"/>
    <xdr:sp macro="" textlink="">
      <xdr:nvSpPr>
        <xdr:cNvPr id="929" name="前年度繰上充用金該当値テキスト"/>
        <xdr:cNvSpPr txBox="1"/>
      </xdr:nvSpPr>
      <xdr:spPr>
        <a:xfrm>
          <a:off x="22212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34315" cy="248920"/>
    <xdr:sp macro="" textlink="">
      <xdr:nvSpPr>
        <xdr:cNvPr id="931" name="テキスト ボックス 930"/>
        <xdr:cNvSpPr txBox="1"/>
      </xdr:nvSpPr>
      <xdr:spPr>
        <a:xfrm>
          <a:off x="21198840" y="1674241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34315" cy="248920"/>
    <xdr:sp macro="" textlink="">
      <xdr:nvSpPr>
        <xdr:cNvPr id="933" name="テキスト ボックス 932"/>
        <xdr:cNvSpPr txBox="1"/>
      </xdr:nvSpPr>
      <xdr:spPr>
        <a:xfrm>
          <a:off x="20309840" y="1674241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34315" cy="251460"/>
    <xdr:sp macro="" textlink="">
      <xdr:nvSpPr>
        <xdr:cNvPr id="935" name="テキスト ボックス 934"/>
        <xdr:cNvSpPr txBox="1"/>
      </xdr:nvSpPr>
      <xdr:spPr>
        <a:xfrm>
          <a:off x="19420840" y="17059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34315" cy="251460"/>
    <xdr:sp macro="" textlink="">
      <xdr:nvSpPr>
        <xdr:cNvPr id="937" name="テキスト ボックス 936"/>
        <xdr:cNvSpPr txBox="1"/>
      </xdr:nvSpPr>
      <xdr:spPr>
        <a:xfrm>
          <a:off x="18531840" y="17059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chemeClr val="tx1"/>
              </a:solidFill>
              <a:latin typeface="ＭＳ Ｐゴシック"/>
              <a:ea typeface="ＭＳ Ｐゴシック"/>
              <a:cs typeface="+mn-cs"/>
            </a:rPr>
            <a:t>　歳出決算総額は、住民一人当たり577千円とな</a:t>
          </a:r>
          <a:r>
            <a:rPr lang="ja-JP" altLang="en-US" sz="1300" baseline="0">
              <a:solidFill>
                <a:schemeClr val="tx1"/>
              </a:solidFill>
              <a:latin typeface="ＭＳ Ｐゴシック"/>
              <a:ea typeface="ＭＳ Ｐゴシック"/>
              <a:cs typeface="+mn-cs"/>
            </a:rPr>
            <a:t>り、前年度比26.8％の増加となった</a:t>
          </a:r>
          <a:r>
            <a:rPr lang="ja-JP" altLang="ja-JP" sz="1300" baseline="0">
              <a:solidFill>
                <a:schemeClr val="tx1"/>
              </a:solidFill>
              <a:latin typeface="ＭＳ Ｐゴシック"/>
              <a:ea typeface="ＭＳ Ｐゴシック"/>
              <a:cs typeface="+mn-cs"/>
            </a:rPr>
            <a:t>。</a:t>
          </a:r>
          <a:r>
            <a:rPr kumimoji="1" lang="ja-JP" altLang="ja-JP" sz="1300" baseline="0">
              <a:solidFill>
                <a:schemeClr val="tx1"/>
              </a:solidFill>
              <a:latin typeface="ＭＳ Ｐゴシック"/>
              <a:ea typeface="ＭＳ Ｐゴシック"/>
              <a:cs typeface="+mn-cs"/>
            </a:rPr>
            <a:t>人件費は、</a:t>
          </a:r>
          <a:r>
            <a:rPr kumimoji="1" lang="ja-JP" altLang="en-US" sz="1300">
              <a:solidFill>
                <a:schemeClr val="tx1"/>
              </a:solidFill>
              <a:latin typeface="ＭＳ Ｐゴシック"/>
              <a:ea typeface="ＭＳ Ｐゴシック"/>
              <a:cs typeface="+mn-cs"/>
            </a:rPr>
            <a:t>会計年度任用職員制度の導入により</a:t>
          </a:r>
          <a:r>
            <a:rPr kumimoji="1" lang="ja-JP" altLang="ja-JP" sz="1300">
              <a:solidFill>
                <a:schemeClr val="tx1"/>
              </a:solidFill>
              <a:latin typeface="ＭＳ Ｐゴシック"/>
              <a:ea typeface="ＭＳ Ｐゴシック"/>
              <a:cs typeface="+mn-cs"/>
            </a:rPr>
            <a:t>、</a:t>
          </a:r>
          <a:r>
            <a:rPr kumimoji="1" lang="ja-JP" altLang="en-US" sz="1300">
              <a:solidFill>
                <a:schemeClr val="tx1"/>
              </a:solidFill>
              <a:latin typeface="ＭＳ Ｐゴシック"/>
              <a:ea typeface="ＭＳ Ｐゴシック"/>
              <a:cs typeface="+mn-cs"/>
            </a:rPr>
            <a:t>同比35.4</a:t>
          </a:r>
          <a:r>
            <a:rPr kumimoji="1" lang="ja-JP" altLang="ja-JP" sz="1300">
              <a:solidFill>
                <a:schemeClr val="tx1"/>
              </a:solidFill>
              <a:latin typeface="ＭＳ Ｐゴシック"/>
              <a:ea typeface="ＭＳ Ｐゴシック"/>
              <a:cs typeface="+mn-cs"/>
            </a:rPr>
            <a:t>％の増加となった。</a:t>
          </a:r>
          <a:r>
            <a:rPr kumimoji="1" lang="ja-JP" altLang="en-US" sz="1300">
              <a:solidFill>
                <a:schemeClr val="tx1"/>
              </a:solidFill>
              <a:latin typeface="ＭＳ Ｐゴシック"/>
              <a:ea typeface="ＭＳ Ｐゴシック"/>
              <a:cs typeface="+mn-cs"/>
            </a:rPr>
            <a:t>物件費は、会</a:t>
          </a:r>
          <a:r>
            <a:rPr kumimoji="1" lang="ja-JP" altLang="ja-JP" sz="1300">
              <a:solidFill>
                <a:schemeClr val="tx1"/>
              </a:solidFill>
              <a:latin typeface="ＭＳ Ｐゴシック"/>
              <a:ea typeface="ＭＳ Ｐゴシック"/>
              <a:cs typeface="+mn-cs"/>
            </a:rPr>
            <a:t>計年度任用職員制度の導入に伴い、賃金が報酬に切り替わったことで、</a:t>
          </a:r>
          <a:r>
            <a:rPr kumimoji="1" lang="ja-JP" altLang="en-US" sz="1300">
              <a:solidFill>
                <a:schemeClr val="tx1"/>
              </a:solidFill>
              <a:latin typeface="ＭＳ Ｐゴシック"/>
              <a:ea typeface="ＭＳ Ｐゴシック"/>
              <a:cs typeface="+mn-cs"/>
            </a:rPr>
            <a:t>同比5.4％の減少となった</a:t>
          </a:r>
          <a:r>
            <a:rPr kumimoji="1" lang="ja-JP" altLang="ja-JP" sz="1300">
              <a:solidFill>
                <a:schemeClr val="tx1"/>
              </a:solidFill>
              <a:latin typeface="ＭＳ Ｐゴシック"/>
              <a:ea typeface="ＭＳ Ｐゴシック"/>
              <a:cs typeface="+mn-cs"/>
            </a:rPr>
            <a:t>。維持補修費は、除雪・消雪事業や能美市役所本庁舎施設改修の増加などにより、</a:t>
          </a:r>
          <a:r>
            <a:rPr kumimoji="1" lang="ja-JP" altLang="en-US" sz="1300">
              <a:solidFill>
                <a:schemeClr val="tx1"/>
              </a:solidFill>
              <a:latin typeface="ＭＳ Ｐゴシック"/>
              <a:ea typeface="ＭＳ Ｐゴシック"/>
              <a:cs typeface="+mn-cs"/>
            </a:rPr>
            <a:t>同比28.9</a:t>
          </a:r>
          <a:r>
            <a:rPr kumimoji="1" lang="ja-JP" altLang="ja-JP" sz="1300">
              <a:solidFill>
                <a:schemeClr val="tx1"/>
              </a:solidFill>
              <a:latin typeface="ＭＳ Ｐゴシック"/>
              <a:ea typeface="ＭＳ Ｐゴシック"/>
              <a:cs typeface="+mn-cs"/>
            </a:rPr>
            <a:t>％の増加となった</a:t>
          </a:r>
          <a:r>
            <a:rPr kumimoji="1" lang="ja-JP" altLang="en-US" sz="1300">
              <a:solidFill>
                <a:schemeClr val="tx1"/>
              </a:solidFill>
              <a:latin typeface="ＭＳ Ｐゴシック"/>
              <a:ea typeface="ＭＳ Ｐゴシック"/>
              <a:cs typeface="+mn-cs"/>
            </a:rPr>
            <a:t>。扶助費は、</a:t>
          </a:r>
          <a:r>
            <a:rPr kumimoji="1" lang="ja-JP" altLang="ja-JP" sz="1300">
              <a:solidFill>
                <a:schemeClr val="tx1"/>
              </a:solidFill>
              <a:latin typeface="ＭＳ Ｐゴシック"/>
              <a:ea typeface="ＭＳ Ｐゴシック"/>
              <a:cs typeface="+mn-cs"/>
            </a:rPr>
            <a:t>会計年度任用職員制度の導入に伴い、保育園</a:t>
          </a:r>
          <a:r>
            <a:rPr lang="ja-JP" altLang="en-US" sz="1300" baseline="0">
              <a:solidFill>
                <a:schemeClr val="tx1"/>
              </a:solidFill>
              <a:latin typeface="ＭＳ Ｐゴシック"/>
              <a:ea typeface="ＭＳ Ｐゴシック"/>
              <a:cs typeface="+mn-cs"/>
            </a:rPr>
            <a:t>運営にかかる物件費（扶助費振替分）の減少</a:t>
          </a:r>
          <a:r>
            <a:rPr kumimoji="1" lang="ja-JP" altLang="en-US" sz="1300">
              <a:solidFill>
                <a:schemeClr val="tx1"/>
              </a:solidFill>
              <a:latin typeface="ＭＳ Ｐゴシック"/>
              <a:ea typeface="ＭＳ Ｐゴシック"/>
              <a:cs typeface="+mn-cs"/>
            </a:rPr>
            <a:t>などにより、同比1.4％の減少となった。</a:t>
          </a:r>
          <a:r>
            <a:rPr kumimoji="1" lang="ja-JP" altLang="ja-JP" sz="1300">
              <a:solidFill>
                <a:schemeClr val="tx1"/>
              </a:solidFill>
              <a:latin typeface="ＭＳ Ｐゴシック"/>
              <a:ea typeface="ＭＳ Ｐゴシック"/>
              <a:cs typeface="+mn-cs"/>
            </a:rPr>
            <a:t>補助費</a:t>
          </a:r>
          <a:r>
            <a:rPr kumimoji="1" lang="ja-JP" altLang="en-US" sz="1300">
              <a:solidFill>
                <a:schemeClr val="tx1"/>
              </a:solidFill>
              <a:latin typeface="ＭＳ Ｐゴシック"/>
              <a:ea typeface="ＭＳ Ｐゴシック"/>
              <a:cs typeface="+mn-cs"/>
            </a:rPr>
            <a:t>等</a:t>
          </a:r>
          <a:r>
            <a:rPr kumimoji="1" lang="ja-JP" altLang="ja-JP" sz="1300">
              <a:solidFill>
                <a:schemeClr val="tx1"/>
              </a:solidFill>
              <a:latin typeface="ＭＳ Ｐゴシック"/>
              <a:ea typeface="ＭＳ Ｐゴシック"/>
              <a:cs typeface="+mn-cs"/>
            </a:rPr>
            <a:t>は、特別定額給付金給付事業費、市内施設・店舗応援事業、企業立地促進事業、のみ地域力強化支援ファンド創設事業</a:t>
          </a:r>
          <a:r>
            <a:rPr kumimoji="1" lang="ja-JP" altLang="en-US" sz="1300">
              <a:solidFill>
                <a:schemeClr val="tx1"/>
              </a:solidFill>
              <a:latin typeface="ＭＳ Ｐゴシック"/>
              <a:ea typeface="ＭＳ Ｐゴシック"/>
              <a:cs typeface="+mn-cs"/>
            </a:rPr>
            <a:t>の増加</a:t>
          </a:r>
          <a:r>
            <a:rPr kumimoji="1" lang="ja-JP" altLang="ja-JP" sz="1300">
              <a:solidFill>
                <a:schemeClr val="tx1"/>
              </a:solidFill>
              <a:latin typeface="ＭＳ Ｐゴシック"/>
              <a:ea typeface="ＭＳ Ｐゴシック"/>
              <a:cs typeface="+mn-cs"/>
            </a:rPr>
            <a:t>などにより、</a:t>
          </a:r>
          <a:r>
            <a:rPr kumimoji="1" lang="ja-JP" altLang="en-US" sz="1300">
              <a:solidFill>
                <a:schemeClr val="tx1"/>
              </a:solidFill>
              <a:latin typeface="ＭＳ Ｐゴシック"/>
              <a:ea typeface="ＭＳ Ｐゴシック"/>
              <a:cs typeface="+mn-cs"/>
            </a:rPr>
            <a:t>同比158.1</a:t>
          </a:r>
          <a:r>
            <a:rPr kumimoji="1" lang="ja-JP" altLang="ja-JP" sz="1300">
              <a:solidFill>
                <a:schemeClr val="tx1"/>
              </a:solidFill>
              <a:latin typeface="ＭＳ Ｐゴシック"/>
              <a:ea typeface="ＭＳ Ｐゴシック"/>
              <a:cs typeface="+mn-cs"/>
            </a:rPr>
            <a:t>％の増加となった。普通建設事業費は、物見山総合体育館改修事業、健康増進施設整備事業・周辺整備事業などの増加があった一方、</a:t>
          </a:r>
          <a:r>
            <a:rPr kumimoji="1" lang="ja-JP" altLang="en-US" sz="1300">
              <a:solidFill>
                <a:schemeClr val="tx1"/>
              </a:solidFill>
              <a:latin typeface="ＭＳ Ｐゴシック"/>
              <a:ea typeface="ＭＳ Ｐゴシック"/>
              <a:cs typeface="+mn-cs"/>
            </a:rPr>
            <a:t>平成28年度に着手した博物館（能美ふるさとミュージアム）建設事業が完了したことに伴い</a:t>
          </a:r>
          <a:r>
            <a:rPr kumimoji="1" lang="ja-JP" altLang="ja-JP" sz="1300">
              <a:solidFill>
                <a:schemeClr val="tx1"/>
              </a:solidFill>
              <a:latin typeface="ＭＳ Ｐゴシック"/>
              <a:ea typeface="ＭＳ Ｐゴシック"/>
              <a:cs typeface="+mn-cs"/>
            </a:rPr>
            <a:t>、</a:t>
          </a:r>
          <a:r>
            <a:rPr kumimoji="1" lang="ja-JP" altLang="en-US" sz="1300">
              <a:solidFill>
                <a:schemeClr val="tx1"/>
              </a:solidFill>
              <a:latin typeface="ＭＳ Ｐゴシック"/>
              <a:ea typeface="ＭＳ Ｐゴシック"/>
              <a:cs typeface="+mn-cs"/>
            </a:rPr>
            <a:t>同比4.1</a:t>
          </a:r>
          <a:r>
            <a:rPr kumimoji="1" lang="ja-JP" altLang="ja-JP" sz="1300">
              <a:solidFill>
                <a:schemeClr val="tx1"/>
              </a:solidFill>
              <a:latin typeface="ＭＳ Ｐゴシック"/>
              <a:ea typeface="ＭＳ Ｐゴシック"/>
              <a:cs typeface="+mn-cs"/>
            </a:rPr>
            <a:t>％の減少となった</a:t>
          </a:r>
          <a:r>
            <a:rPr kumimoji="1" lang="ja-JP" altLang="ja-JP" sz="1300">
              <a:solidFill>
                <a:schemeClr val="tx1"/>
              </a:solidFill>
              <a:latin typeface="+mn-lt"/>
              <a:ea typeface="+mn-ea"/>
              <a:cs typeface="+mn-cs"/>
            </a:rPr>
            <a:t>。</a:t>
          </a:r>
          <a:r>
            <a:rPr kumimoji="1" lang="ja-JP" altLang="ja-JP" sz="1300">
              <a:solidFill>
                <a:schemeClr val="tx1"/>
              </a:solidFill>
              <a:latin typeface="ＭＳ Ｐゴシック"/>
              <a:ea typeface="ＭＳ Ｐゴシック"/>
              <a:cs typeface="+mn-cs"/>
            </a:rPr>
            <a:t>公債費は</a:t>
          </a:r>
          <a:r>
            <a:rPr kumimoji="1" lang="ja-JP" altLang="en-US" sz="1300">
              <a:solidFill>
                <a:schemeClr val="tx1"/>
              </a:solidFill>
              <a:latin typeface="ＭＳ Ｐゴシック"/>
              <a:ea typeface="ＭＳ Ｐゴシック"/>
              <a:cs typeface="+mn-cs"/>
            </a:rPr>
            <a:t>大型建設事業の償還が進んだことから元金・利子共に減少し</a:t>
          </a:r>
          <a:r>
            <a:rPr kumimoji="1" lang="ja-JP" altLang="ja-JP" sz="1300">
              <a:solidFill>
                <a:schemeClr val="tx1"/>
              </a:solidFill>
              <a:latin typeface="ＭＳ Ｐゴシック"/>
              <a:ea typeface="ＭＳ Ｐゴシック"/>
              <a:cs typeface="+mn-cs"/>
            </a:rPr>
            <a:t>、</a:t>
          </a:r>
          <a:r>
            <a:rPr kumimoji="1" lang="ja-JP" altLang="en-US" sz="1300">
              <a:solidFill>
                <a:schemeClr val="tx1"/>
              </a:solidFill>
              <a:latin typeface="ＭＳ Ｐゴシック"/>
              <a:ea typeface="ＭＳ Ｐゴシック"/>
              <a:cs typeface="+mn-cs"/>
            </a:rPr>
            <a:t>同比2.9</a:t>
          </a:r>
          <a:r>
            <a:rPr kumimoji="1" lang="ja-JP" altLang="ja-JP" sz="1300">
              <a:solidFill>
                <a:schemeClr val="tx1"/>
              </a:solidFill>
              <a:latin typeface="ＭＳ Ｐゴシック"/>
              <a:ea typeface="ＭＳ Ｐゴシック"/>
              <a:cs typeface="+mn-cs"/>
            </a:rPr>
            <a:t>％の</a:t>
          </a:r>
          <a:r>
            <a:rPr kumimoji="1" lang="ja-JP" altLang="en-US" sz="1300">
              <a:solidFill>
                <a:schemeClr val="tx1"/>
              </a:solidFill>
              <a:latin typeface="ＭＳ Ｐゴシック"/>
              <a:ea typeface="ＭＳ Ｐゴシック"/>
              <a:cs typeface="+mn-cs"/>
            </a:rPr>
            <a:t>減少となった</a:t>
          </a:r>
          <a:r>
            <a:rPr kumimoji="1" lang="ja-JP" altLang="ja-JP" sz="1300">
              <a:solidFill>
                <a:schemeClr val="tx1"/>
              </a:solidFill>
              <a:latin typeface="ＭＳ Ｐゴシック"/>
              <a:ea typeface="ＭＳ Ｐゴシック"/>
              <a:cs typeface="+mn-cs"/>
            </a:rPr>
            <a:t>。積立金は、地域福祉基金などの減により、</a:t>
          </a:r>
          <a:r>
            <a:rPr kumimoji="1" lang="ja-JP" altLang="en-US" sz="1300">
              <a:solidFill>
                <a:schemeClr val="tx1"/>
              </a:solidFill>
              <a:latin typeface="ＭＳ Ｐゴシック"/>
              <a:ea typeface="ＭＳ Ｐゴシック"/>
              <a:cs typeface="+mn-cs"/>
            </a:rPr>
            <a:t>同比39.0</a:t>
          </a:r>
          <a:r>
            <a:rPr kumimoji="1" lang="ja-JP" altLang="ja-JP" sz="1300">
              <a:solidFill>
                <a:schemeClr val="tx1"/>
              </a:solidFill>
              <a:latin typeface="ＭＳ Ｐゴシック"/>
              <a:ea typeface="ＭＳ Ｐゴシック"/>
              <a:cs typeface="+mn-cs"/>
            </a:rPr>
            <a:t>％の減少となった</a:t>
          </a:r>
          <a:r>
            <a:rPr kumimoji="1" lang="ja-JP" altLang="en-US" sz="1300">
              <a:solidFill>
                <a:schemeClr val="tx1"/>
              </a:solidFill>
              <a:latin typeface="ＭＳ Ｐゴシック"/>
              <a:ea typeface="ＭＳ Ｐゴシック"/>
              <a:cs typeface="+mn-cs"/>
            </a:rPr>
            <a:t>。繰出金は、法適用に伴う農業集落排水事業特別会計繰出金の減少</a:t>
          </a:r>
          <a:r>
            <a:rPr lang="ja-JP" altLang="en-US" sz="1300">
              <a:solidFill>
                <a:schemeClr val="tx1"/>
              </a:solidFill>
              <a:latin typeface="ＭＳ Ｐゴシック"/>
              <a:ea typeface="ＭＳ Ｐゴシック"/>
              <a:cs typeface="+mn-cs"/>
            </a:rPr>
            <a:t>などにより、同比1.5％の減少となった。</a:t>
          </a:r>
          <a:endParaRPr kumimoji="1" lang="ja-JP" altLang="en-US" sz="130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49,905
48,637
84.14
29,621,891
28,809,066
539,668
14,216,019
32,267,988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4645" cy="217170"/>
    <xdr:sp macro="" textlink="">
      <xdr:nvSpPr>
        <xdr:cNvPr id="40" name="テキスト ボックス 39"/>
        <xdr:cNvSpPr txBox="1"/>
      </xdr:nvSpPr>
      <xdr:spPr>
        <a:xfrm>
          <a:off x="723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2120" cy="248920"/>
    <xdr:sp macro="" textlink="">
      <xdr:nvSpPr>
        <xdr:cNvPr id="42" name="テキスト ボックス 41"/>
        <xdr:cNvSpPr txBox="1"/>
      </xdr:nvSpPr>
      <xdr:spPr>
        <a:xfrm>
          <a:off x="294640" y="6969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2120" cy="259080"/>
    <xdr:sp macro="" textlink="">
      <xdr:nvSpPr>
        <xdr:cNvPr id="44" name="テキスト ボックス 43"/>
        <xdr:cNvSpPr txBox="1"/>
      </xdr:nvSpPr>
      <xdr:spPr>
        <a:xfrm>
          <a:off x="294640" y="664337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2120" cy="250825"/>
    <xdr:sp macro="" textlink="">
      <xdr:nvSpPr>
        <xdr:cNvPr id="46" name="テキスト ボックス 45"/>
        <xdr:cNvSpPr txBox="1"/>
      </xdr:nvSpPr>
      <xdr:spPr>
        <a:xfrm>
          <a:off x="294640" y="6316345"/>
          <a:ext cx="4521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2120" cy="259080"/>
    <xdr:sp macro="" textlink="">
      <xdr:nvSpPr>
        <xdr:cNvPr id="48" name="テキスト ボックス 47"/>
        <xdr:cNvSpPr txBox="1"/>
      </xdr:nvSpPr>
      <xdr:spPr>
        <a:xfrm>
          <a:off x="294640" y="5989955"/>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2120" cy="251460"/>
    <xdr:sp macro="" textlink="">
      <xdr:nvSpPr>
        <xdr:cNvPr id="50" name="テキスト ボックス 49"/>
        <xdr:cNvSpPr txBox="1"/>
      </xdr:nvSpPr>
      <xdr:spPr>
        <a:xfrm>
          <a:off x="294640" y="5664200"/>
          <a:ext cx="4521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2120" cy="258445"/>
    <xdr:sp macro="" textlink="">
      <xdr:nvSpPr>
        <xdr:cNvPr id="52" name="テキスト ボックス 51"/>
        <xdr:cNvSpPr txBox="1"/>
      </xdr:nvSpPr>
      <xdr:spPr>
        <a:xfrm>
          <a:off x="294640" y="5337175"/>
          <a:ext cx="4521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2120" cy="259080"/>
    <xdr:sp macro="" textlink="">
      <xdr:nvSpPr>
        <xdr:cNvPr id="54" name="テキスト ボックス 53"/>
        <xdr:cNvSpPr txBox="1"/>
      </xdr:nvSpPr>
      <xdr:spPr>
        <a:xfrm>
          <a:off x="294640" y="501015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2120" cy="248920"/>
    <xdr:sp macro="" textlink="">
      <xdr:nvSpPr>
        <xdr:cNvPr id="56" name="テキスト ボックス 55"/>
        <xdr:cNvSpPr txBox="1"/>
      </xdr:nvSpPr>
      <xdr:spPr>
        <a:xfrm>
          <a:off x="294640" y="4683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39</xdr:row>
      <xdr:rowOff>22860</xdr:rowOff>
    </xdr:to>
    <xdr:cxnSp macro="">
      <xdr:nvCxnSpPr>
        <xdr:cNvPr id="58" name="直線コネクタ 57"/>
        <xdr:cNvCxnSpPr/>
      </xdr:nvCxnSpPr>
      <xdr:spPr>
        <a:xfrm flipV="1">
          <a:off x="46335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26670</xdr:rowOff>
    </xdr:from>
    <xdr:ext cx="469900" cy="259080"/>
    <xdr:sp macro="" textlink="">
      <xdr:nvSpPr>
        <xdr:cNvPr id="59" name="議会費最小値テキスト"/>
        <xdr:cNvSpPr txBox="1"/>
      </xdr:nvSpPr>
      <xdr:spPr>
        <a:xfrm>
          <a:off x="46863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22860</xdr:rowOff>
    </xdr:from>
    <xdr:to>
      <xdr:col>24</xdr:col>
      <xdr:colOff>152400</xdr:colOff>
      <xdr:row>39</xdr:row>
      <xdr:rowOff>22860</xdr:rowOff>
    </xdr:to>
    <xdr:cxnSp macro="">
      <xdr:nvCxnSpPr>
        <xdr:cNvPr id="60" name="直線コネクタ 59"/>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469900" cy="259080"/>
    <xdr:sp macro="" textlink="">
      <xdr:nvSpPr>
        <xdr:cNvPr id="61" name="議会費最大値テキスト"/>
        <xdr:cNvSpPr txBox="1"/>
      </xdr:nvSpPr>
      <xdr:spPr>
        <a:xfrm>
          <a:off x="4686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62" name="直線コネクタ 61"/>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118745</xdr:rowOff>
    </xdr:from>
    <xdr:to>
      <xdr:col>24</xdr:col>
      <xdr:colOff>63500</xdr:colOff>
      <xdr:row>37</xdr:row>
      <xdr:rowOff>148590</xdr:rowOff>
    </xdr:to>
    <xdr:cxnSp macro="">
      <xdr:nvCxnSpPr>
        <xdr:cNvPr id="63" name="直線コネクタ 62"/>
        <xdr:cNvCxnSpPr/>
      </xdr:nvCxnSpPr>
      <xdr:spPr>
        <a:xfrm>
          <a:off x="3797300" y="646239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469900" cy="259080"/>
    <xdr:sp macro="" textlink="">
      <xdr:nvSpPr>
        <xdr:cNvPr id="64" name="議会費平均値テキスト"/>
        <xdr:cNvSpPr txBox="1"/>
      </xdr:nvSpPr>
      <xdr:spPr>
        <a:xfrm>
          <a:off x="4686300" y="6085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5" name="フローチャート: 判断 64"/>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118745</xdr:rowOff>
    </xdr:from>
    <xdr:to>
      <xdr:col>19</xdr:col>
      <xdr:colOff>177800</xdr:colOff>
      <xdr:row>37</xdr:row>
      <xdr:rowOff>119380</xdr:rowOff>
    </xdr:to>
    <xdr:cxnSp macro="">
      <xdr:nvCxnSpPr>
        <xdr:cNvPr id="66" name="直線コネクタ 65"/>
        <xdr:cNvCxnSpPr/>
      </xdr:nvCxnSpPr>
      <xdr:spPr>
        <a:xfrm flipV="1">
          <a:off x="2908300" y="6462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7" name="フローチャート: 判断 66"/>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130175</xdr:rowOff>
    </xdr:from>
    <xdr:ext cx="454660" cy="259080"/>
    <xdr:sp macro="" textlink="">
      <xdr:nvSpPr>
        <xdr:cNvPr id="68" name="テキスト ボックス 67"/>
        <xdr:cNvSpPr txBox="1"/>
      </xdr:nvSpPr>
      <xdr:spPr>
        <a:xfrm>
          <a:off x="3562350" y="595947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119380</xdr:rowOff>
    </xdr:from>
    <xdr:to>
      <xdr:col>15</xdr:col>
      <xdr:colOff>50800</xdr:colOff>
      <xdr:row>37</xdr:row>
      <xdr:rowOff>135890</xdr:rowOff>
    </xdr:to>
    <xdr:cxnSp macro="">
      <xdr:nvCxnSpPr>
        <xdr:cNvPr id="69" name="直線コネクタ 68"/>
        <xdr:cNvCxnSpPr/>
      </xdr:nvCxnSpPr>
      <xdr:spPr>
        <a:xfrm flipV="1">
          <a:off x="2019300" y="64630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0" name="フローチャート: 判断 69"/>
        <xdr:cNvSpPr/>
      </xdr:nvSpPr>
      <xdr:spPr>
        <a:xfrm>
          <a:off x="2857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138430</xdr:rowOff>
    </xdr:from>
    <xdr:ext cx="454660" cy="259080"/>
    <xdr:sp macro="" textlink="">
      <xdr:nvSpPr>
        <xdr:cNvPr id="71" name="テキスト ボックス 70"/>
        <xdr:cNvSpPr txBox="1"/>
      </xdr:nvSpPr>
      <xdr:spPr>
        <a:xfrm>
          <a:off x="2673350" y="596773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71755</xdr:rowOff>
    </xdr:from>
    <xdr:to>
      <xdr:col>10</xdr:col>
      <xdr:colOff>114300</xdr:colOff>
      <xdr:row>37</xdr:row>
      <xdr:rowOff>135890</xdr:rowOff>
    </xdr:to>
    <xdr:cxnSp macro="">
      <xdr:nvCxnSpPr>
        <xdr:cNvPr id="72" name="直線コネクタ 71"/>
        <xdr:cNvCxnSpPr/>
      </xdr:nvCxnSpPr>
      <xdr:spPr>
        <a:xfrm>
          <a:off x="1130300" y="64154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3" name="フローチャート: 判断 72"/>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125730</xdr:rowOff>
    </xdr:from>
    <xdr:ext cx="454660" cy="259080"/>
    <xdr:sp macro="" textlink="">
      <xdr:nvSpPr>
        <xdr:cNvPr id="74" name="テキスト ボックス 73"/>
        <xdr:cNvSpPr txBox="1"/>
      </xdr:nvSpPr>
      <xdr:spPr>
        <a:xfrm>
          <a:off x="1784350" y="595503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167005</xdr:rowOff>
    </xdr:from>
    <xdr:to>
      <xdr:col>6</xdr:col>
      <xdr:colOff>38100</xdr:colOff>
      <xdr:row>36</xdr:row>
      <xdr:rowOff>97790</xdr:rowOff>
    </xdr:to>
    <xdr:sp macro="" textlink="">
      <xdr:nvSpPr>
        <xdr:cNvPr id="75" name="フローチャート: 判断 74"/>
        <xdr:cNvSpPr/>
      </xdr:nvSpPr>
      <xdr:spPr>
        <a:xfrm>
          <a:off x="1079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113665</xdr:rowOff>
    </xdr:from>
    <xdr:ext cx="454660" cy="258445"/>
    <xdr:sp macro="" textlink="">
      <xdr:nvSpPr>
        <xdr:cNvPr id="76" name="テキスト ボックス 75"/>
        <xdr:cNvSpPr txBox="1"/>
      </xdr:nvSpPr>
      <xdr:spPr>
        <a:xfrm>
          <a:off x="895350" y="594296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82" name="楕円 81"/>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76200</xdr:rowOff>
    </xdr:from>
    <xdr:ext cx="469900" cy="250190"/>
    <xdr:sp macro="" textlink="">
      <xdr:nvSpPr>
        <xdr:cNvPr id="83" name="議会費該当値テキスト"/>
        <xdr:cNvSpPr txBox="1"/>
      </xdr:nvSpPr>
      <xdr:spPr>
        <a:xfrm>
          <a:off x="4686300" y="64198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67945</xdr:rowOff>
    </xdr:from>
    <xdr:to>
      <xdr:col>20</xdr:col>
      <xdr:colOff>38100</xdr:colOff>
      <xdr:row>37</xdr:row>
      <xdr:rowOff>169545</xdr:rowOff>
    </xdr:to>
    <xdr:sp macro="" textlink="">
      <xdr:nvSpPr>
        <xdr:cNvPr id="84" name="楕円 83"/>
        <xdr:cNvSpPr/>
      </xdr:nvSpPr>
      <xdr:spPr>
        <a:xfrm>
          <a:off x="37465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160655</xdr:rowOff>
    </xdr:from>
    <xdr:ext cx="454660" cy="259080"/>
    <xdr:sp macro="" textlink="">
      <xdr:nvSpPr>
        <xdr:cNvPr id="85" name="テキスト ボックス 84"/>
        <xdr:cNvSpPr txBox="1"/>
      </xdr:nvSpPr>
      <xdr:spPr>
        <a:xfrm>
          <a:off x="3562350" y="650430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68580</xdr:rowOff>
    </xdr:from>
    <xdr:to>
      <xdr:col>15</xdr:col>
      <xdr:colOff>101600</xdr:colOff>
      <xdr:row>37</xdr:row>
      <xdr:rowOff>170180</xdr:rowOff>
    </xdr:to>
    <xdr:sp macro="" textlink="">
      <xdr:nvSpPr>
        <xdr:cNvPr id="86" name="楕円 85"/>
        <xdr:cNvSpPr/>
      </xdr:nvSpPr>
      <xdr:spPr>
        <a:xfrm>
          <a:off x="2857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161290</xdr:rowOff>
    </xdr:from>
    <xdr:ext cx="454660" cy="259080"/>
    <xdr:sp macro="" textlink="">
      <xdr:nvSpPr>
        <xdr:cNvPr id="87" name="テキスト ボックス 86"/>
        <xdr:cNvSpPr txBox="1"/>
      </xdr:nvSpPr>
      <xdr:spPr>
        <a:xfrm>
          <a:off x="2673350" y="650494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85090</xdr:rowOff>
    </xdr:from>
    <xdr:to>
      <xdr:col>10</xdr:col>
      <xdr:colOff>165100</xdr:colOff>
      <xdr:row>38</xdr:row>
      <xdr:rowOff>15240</xdr:rowOff>
    </xdr:to>
    <xdr:sp macro="" textlink="">
      <xdr:nvSpPr>
        <xdr:cNvPr id="88" name="楕円 87"/>
        <xdr:cNvSpPr/>
      </xdr:nvSpPr>
      <xdr:spPr>
        <a:xfrm>
          <a:off x="1968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6350</xdr:rowOff>
    </xdr:from>
    <xdr:ext cx="454660" cy="251460"/>
    <xdr:sp macro="" textlink="">
      <xdr:nvSpPr>
        <xdr:cNvPr id="89" name="テキスト ボックス 88"/>
        <xdr:cNvSpPr txBox="1"/>
      </xdr:nvSpPr>
      <xdr:spPr>
        <a:xfrm>
          <a:off x="1784350" y="652145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20955</xdr:rowOff>
    </xdr:from>
    <xdr:to>
      <xdr:col>6</xdr:col>
      <xdr:colOff>38100</xdr:colOff>
      <xdr:row>37</xdr:row>
      <xdr:rowOff>122555</xdr:rowOff>
    </xdr:to>
    <xdr:sp macro="" textlink="">
      <xdr:nvSpPr>
        <xdr:cNvPr id="90" name="楕円 89"/>
        <xdr:cNvSpPr/>
      </xdr:nvSpPr>
      <xdr:spPr>
        <a:xfrm>
          <a:off x="1079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113665</xdr:rowOff>
    </xdr:from>
    <xdr:ext cx="454660" cy="258445"/>
    <xdr:sp macro="" textlink="">
      <xdr:nvSpPr>
        <xdr:cNvPr id="91" name="テキスト ボックス 90"/>
        <xdr:cNvSpPr txBox="1"/>
      </xdr:nvSpPr>
      <xdr:spPr>
        <a:xfrm>
          <a:off x="895350" y="645731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4645" cy="217170"/>
    <xdr:sp macro="" textlink="">
      <xdr:nvSpPr>
        <xdr:cNvPr id="100" name="テキスト ボックス 99"/>
        <xdr:cNvSpPr txBox="1"/>
      </xdr:nvSpPr>
      <xdr:spPr>
        <a:xfrm>
          <a:off x="723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33680" cy="259080"/>
    <xdr:sp macro="" textlink="">
      <xdr:nvSpPr>
        <xdr:cNvPr id="103" name="テキスト ボックス 102"/>
        <xdr:cNvSpPr txBox="1"/>
      </xdr:nvSpPr>
      <xdr:spPr>
        <a:xfrm>
          <a:off x="513080" y="1007237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0390" cy="250825"/>
    <xdr:sp macro="" textlink="">
      <xdr:nvSpPr>
        <xdr:cNvPr id="105" name="テキスト ボックス 104"/>
        <xdr:cNvSpPr txBox="1"/>
      </xdr:nvSpPr>
      <xdr:spPr>
        <a:xfrm>
          <a:off x="166370" y="9745345"/>
          <a:ext cx="5803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0390" cy="259080"/>
    <xdr:sp macro="" textlink="">
      <xdr:nvSpPr>
        <xdr:cNvPr id="107" name="テキスト ボックス 106"/>
        <xdr:cNvSpPr txBox="1"/>
      </xdr:nvSpPr>
      <xdr:spPr>
        <a:xfrm>
          <a:off x="166370" y="941895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0390" cy="251460"/>
    <xdr:sp macro="" textlink="">
      <xdr:nvSpPr>
        <xdr:cNvPr id="109" name="テキスト ボックス 108"/>
        <xdr:cNvSpPr txBox="1"/>
      </xdr:nvSpPr>
      <xdr:spPr>
        <a:xfrm>
          <a:off x="166370" y="9093200"/>
          <a:ext cx="580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0390" cy="258445"/>
    <xdr:sp macro="" textlink="">
      <xdr:nvSpPr>
        <xdr:cNvPr id="111" name="テキスト ボックス 110"/>
        <xdr:cNvSpPr txBox="1"/>
      </xdr:nvSpPr>
      <xdr:spPr>
        <a:xfrm>
          <a:off x="166370" y="876617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0390" cy="259080"/>
    <xdr:sp macro="" textlink="">
      <xdr:nvSpPr>
        <xdr:cNvPr id="113" name="テキスト ボックス 112"/>
        <xdr:cNvSpPr txBox="1"/>
      </xdr:nvSpPr>
      <xdr:spPr>
        <a:xfrm>
          <a:off x="166370" y="8439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0390" cy="248920"/>
    <xdr:sp macro="" textlink="">
      <xdr:nvSpPr>
        <xdr:cNvPr id="115" name="テキスト ボックス 114"/>
        <xdr:cNvSpPr txBox="1"/>
      </xdr:nvSpPr>
      <xdr:spPr>
        <a:xfrm>
          <a:off x="166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163195</xdr:rowOff>
    </xdr:from>
    <xdr:to>
      <xdr:col>24</xdr:col>
      <xdr:colOff>62865</xdr:colOff>
      <xdr:row>56</xdr:row>
      <xdr:rowOff>151765</xdr:rowOff>
    </xdr:to>
    <xdr:cxnSp macro="">
      <xdr:nvCxnSpPr>
        <xdr:cNvPr id="117" name="直線コネクタ 116"/>
        <xdr:cNvCxnSpPr/>
      </xdr:nvCxnSpPr>
      <xdr:spPr>
        <a:xfrm flipV="1">
          <a:off x="46335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155575</xdr:rowOff>
    </xdr:from>
    <xdr:ext cx="598805" cy="250825"/>
    <xdr:sp macro="" textlink="">
      <xdr:nvSpPr>
        <xdr:cNvPr id="118" name="総務費最小値テキスト"/>
        <xdr:cNvSpPr txBox="1"/>
      </xdr:nvSpPr>
      <xdr:spPr>
        <a:xfrm>
          <a:off x="4686300" y="97567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151765</xdr:rowOff>
    </xdr:from>
    <xdr:to>
      <xdr:col>24</xdr:col>
      <xdr:colOff>152400</xdr:colOff>
      <xdr:row>56</xdr:row>
      <xdr:rowOff>151765</xdr:rowOff>
    </xdr:to>
    <xdr:cxnSp macro="">
      <xdr:nvCxnSpPr>
        <xdr:cNvPr id="119" name="直線コネクタ 118"/>
        <xdr:cNvCxnSpPr/>
      </xdr:nvCxnSpPr>
      <xdr:spPr>
        <a:xfrm>
          <a:off x="4546600" y="975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109855</xdr:rowOff>
    </xdr:from>
    <xdr:ext cx="598805" cy="250825"/>
    <xdr:sp macro="" textlink="">
      <xdr:nvSpPr>
        <xdr:cNvPr id="120" name="総務費最大値テキスト"/>
        <xdr:cNvSpPr txBox="1"/>
      </xdr:nvSpPr>
      <xdr:spPr>
        <a:xfrm>
          <a:off x="4686300" y="85109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dr:col>23</xdr:col>
      <xdr:colOff>165100</xdr:colOff>
      <xdr:row>50</xdr:row>
      <xdr:rowOff>163195</xdr:rowOff>
    </xdr:from>
    <xdr:to>
      <xdr:col>24</xdr:col>
      <xdr:colOff>152400</xdr:colOff>
      <xdr:row>50</xdr:row>
      <xdr:rowOff>163195</xdr:rowOff>
    </xdr:to>
    <xdr:cxnSp macro="">
      <xdr:nvCxnSpPr>
        <xdr:cNvPr id="121" name="直線コネクタ 120"/>
        <xdr:cNvCxnSpPr/>
      </xdr:nvCxnSpPr>
      <xdr:spPr>
        <a:xfrm>
          <a:off x="4546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132715</xdr:rowOff>
    </xdr:from>
    <xdr:to>
      <xdr:col>24</xdr:col>
      <xdr:colOff>63500</xdr:colOff>
      <xdr:row>58</xdr:row>
      <xdr:rowOff>127635</xdr:rowOff>
    </xdr:to>
    <xdr:cxnSp macro="">
      <xdr:nvCxnSpPr>
        <xdr:cNvPr id="122" name="直線コネクタ 121"/>
        <xdr:cNvCxnSpPr/>
      </xdr:nvCxnSpPr>
      <xdr:spPr>
        <a:xfrm flipV="1">
          <a:off x="3797300" y="9733915"/>
          <a:ext cx="8382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98805" cy="259080"/>
    <xdr:sp macro="" textlink="">
      <xdr:nvSpPr>
        <xdr:cNvPr id="123" name="総務費平均値テキスト"/>
        <xdr:cNvSpPr txBox="1"/>
      </xdr:nvSpPr>
      <xdr:spPr>
        <a:xfrm>
          <a:off x="4686300" y="9405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24" name="フローチャート: 判断 123"/>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127635</xdr:rowOff>
    </xdr:from>
    <xdr:to>
      <xdr:col>19</xdr:col>
      <xdr:colOff>177800</xdr:colOff>
      <xdr:row>58</xdr:row>
      <xdr:rowOff>128270</xdr:rowOff>
    </xdr:to>
    <xdr:cxnSp macro="">
      <xdr:nvCxnSpPr>
        <xdr:cNvPr id="125" name="直線コネクタ 124"/>
        <xdr:cNvCxnSpPr/>
      </xdr:nvCxnSpPr>
      <xdr:spPr>
        <a:xfrm flipV="1">
          <a:off x="2908300" y="100717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143510</xdr:rowOff>
    </xdr:from>
    <xdr:to>
      <xdr:col>20</xdr:col>
      <xdr:colOff>38100</xdr:colOff>
      <xdr:row>58</xdr:row>
      <xdr:rowOff>73025</xdr:rowOff>
    </xdr:to>
    <xdr:sp macro="" textlink="">
      <xdr:nvSpPr>
        <xdr:cNvPr id="126" name="フローチャート: 判断 125"/>
        <xdr:cNvSpPr/>
      </xdr:nvSpPr>
      <xdr:spPr>
        <a:xfrm>
          <a:off x="3746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89535</xdr:rowOff>
    </xdr:from>
    <xdr:ext cx="519430" cy="248285"/>
    <xdr:sp macro="" textlink="">
      <xdr:nvSpPr>
        <xdr:cNvPr id="127" name="テキスト ボックス 126"/>
        <xdr:cNvSpPr txBox="1"/>
      </xdr:nvSpPr>
      <xdr:spPr>
        <a:xfrm>
          <a:off x="3529965" y="969073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128270</xdr:rowOff>
    </xdr:from>
    <xdr:to>
      <xdr:col>15</xdr:col>
      <xdr:colOff>50800</xdr:colOff>
      <xdr:row>58</xdr:row>
      <xdr:rowOff>135890</xdr:rowOff>
    </xdr:to>
    <xdr:cxnSp macro="">
      <xdr:nvCxnSpPr>
        <xdr:cNvPr id="128" name="直線コネクタ 127"/>
        <xdr:cNvCxnSpPr/>
      </xdr:nvCxnSpPr>
      <xdr:spPr>
        <a:xfrm flipV="1">
          <a:off x="2019300" y="10072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169545</xdr:rowOff>
    </xdr:from>
    <xdr:to>
      <xdr:col>15</xdr:col>
      <xdr:colOff>101600</xdr:colOff>
      <xdr:row>58</xdr:row>
      <xdr:rowOff>99695</xdr:rowOff>
    </xdr:to>
    <xdr:sp macro="" textlink="">
      <xdr:nvSpPr>
        <xdr:cNvPr id="129" name="フローチャート: 判断 128"/>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116205</xdr:rowOff>
    </xdr:from>
    <xdr:ext cx="519430" cy="259080"/>
    <xdr:sp macro="" textlink="">
      <xdr:nvSpPr>
        <xdr:cNvPr id="130" name="テキスト ボックス 129"/>
        <xdr:cNvSpPr txBox="1"/>
      </xdr:nvSpPr>
      <xdr:spPr>
        <a:xfrm>
          <a:off x="2640965" y="97174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123825</xdr:rowOff>
    </xdr:from>
    <xdr:to>
      <xdr:col>10</xdr:col>
      <xdr:colOff>114300</xdr:colOff>
      <xdr:row>58</xdr:row>
      <xdr:rowOff>135890</xdr:rowOff>
    </xdr:to>
    <xdr:cxnSp macro="">
      <xdr:nvCxnSpPr>
        <xdr:cNvPr id="131" name="直線コネクタ 130"/>
        <xdr:cNvCxnSpPr/>
      </xdr:nvCxnSpPr>
      <xdr:spPr>
        <a:xfrm>
          <a:off x="1130300" y="100679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32" name="フローチャート: 判断 131"/>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128270</xdr:rowOff>
    </xdr:from>
    <xdr:ext cx="519430" cy="259080"/>
    <xdr:sp macro="" textlink="">
      <xdr:nvSpPr>
        <xdr:cNvPr id="133" name="テキスト ボックス 132"/>
        <xdr:cNvSpPr txBox="1"/>
      </xdr:nvSpPr>
      <xdr:spPr>
        <a:xfrm>
          <a:off x="1751965" y="97294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4" name="フローチャート: 判断 133"/>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122555</xdr:rowOff>
    </xdr:from>
    <xdr:ext cx="519430" cy="249555"/>
    <xdr:sp macro="" textlink="">
      <xdr:nvSpPr>
        <xdr:cNvPr id="135" name="テキスト ボックス 134"/>
        <xdr:cNvSpPr txBox="1"/>
      </xdr:nvSpPr>
      <xdr:spPr>
        <a:xfrm>
          <a:off x="862965" y="972375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81915</xdr:rowOff>
    </xdr:from>
    <xdr:to>
      <xdr:col>24</xdr:col>
      <xdr:colOff>114300</xdr:colOff>
      <xdr:row>57</xdr:row>
      <xdr:rowOff>12065</xdr:rowOff>
    </xdr:to>
    <xdr:sp macro="" textlink="">
      <xdr:nvSpPr>
        <xdr:cNvPr id="141" name="楕円 140"/>
        <xdr:cNvSpPr/>
      </xdr:nvSpPr>
      <xdr:spPr>
        <a:xfrm>
          <a:off x="45847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168275</xdr:rowOff>
    </xdr:from>
    <xdr:ext cx="598805" cy="249555"/>
    <xdr:sp macro="" textlink="">
      <xdr:nvSpPr>
        <xdr:cNvPr id="142" name="総務費該当値テキスト"/>
        <xdr:cNvSpPr txBox="1"/>
      </xdr:nvSpPr>
      <xdr:spPr>
        <a:xfrm>
          <a:off x="4686300" y="9598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76835</xdr:rowOff>
    </xdr:from>
    <xdr:to>
      <xdr:col>20</xdr:col>
      <xdr:colOff>38100</xdr:colOff>
      <xdr:row>59</xdr:row>
      <xdr:rowOff>6985</xdr:rowOff>
    </xdr:to>
    <xdr:sp macro="" textlink="">
      <xdr:nvSpPr>
        <xdr:cNvPr id="143" name="楕円 142"/>
        <xdr:cNvSpPr/>
      </xdr:nvSpPr>
      <xdr:spPr>
        <a:xfrm>
          <a:off x="3746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169545</xdr:rowOff>
    </xdr:from>
    <xdr:ext cx="519430" cy="248285"/>
    <xdr:sp macro="" textlink="">
      <xdr:nvSpPr>
        <xdr:cNvPr id="144" name="テキスト ボックス 143"/>
        <xdr:cNvSpPr txBox="1"/>
      </xdr:nvSpPr>
      <xdr:spPr>
        <a:xfrm>
          <a:off x="3529965" y="1011364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77470</xdr:rowOff>
    </xdr:from>
    <xdr:to>
      <xdr:col>15</xdr:col>
      <xdr:colOff>101600</xdr:colOff>
      <xdr:row>59</xdr:row>
      <xdr:rowOff>7620</xdr:rowOff>
    </xdr:to>
    <xdr:sp macro="" textlink="">
      <xdr:nvSpPr>
        <xdr:cNvPr id="145" name="楕円 144"/>
        <xdr:cNvSpPr/>
      </xdr:nvSpPr>
      <xdr:spPr>
        <a:xfrm>
          <a:off x="2857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170180</xdr:rowOff>
    </xdr:from>
    <xdr:ext cx="519430" cy="259080"/>
    <xdr:sp macro="" textlink="">
      <xdr:nvSpPr>
        <xdr:cNvPr id="146" name="テキスト ボックス 145"/>
        <xdr:cNvSpPr txBox="1"/>
      </xdr:nvSpPr>
      <xdr:spPr>
        <a:xfrm>
          <a:off x="2640965" y="101142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85090</xdr:rowOff>
    </xdr:from>
    <xdr:to>
      <xdr:col>10</xdr:col>
      <xdr:colOff>165100</xdr:colOff>
      <xdr:row>59</xdr:row>
      <xdr:rowOff>15240</xdr:rowOff>
    </xdr:to>
    <xdr:sp macro="" textlink="">
      <xdr:nvSpPr>
        <xdr:cNvPr id="147" name="楕円 146"/>
        <xdr:cNvSpPr/>
      </xdr:nvSpPr>
      <xdr:spPr>
        <a:xfrm>
          <a:off x="1968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6350</xdr:rowOff>
    </xdr:from>
    <xdr:ext cx="519430" cy="251460"/>
    <xdr:sp macro="" textlink="">
      <xdr:nvSpPr>
        <xdr:cNvPr id="148" name="テキスト ボックス 147"/>
        <xdr:cNvSpPr txBox="1"/>
      </xdr:nvSpPr>
      <xdr:spPr>
        <a:xfrm>
          <a:off x="1751965" y="1012190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73025</xdr:rowOff>
    </xdr:from>
    <xdr:to>
      <xdr:col>6</xdr:col>
      <xdr:colOff>38100</xdr:colOff>
      <xdr:row>59</xdr:row>
      <xdr:rowOff>3175</xdr:rowOff>
    </xdr:to>
    <xdr:sp macro="" textlink="">
      <xdr:nvSpPr>
        <xdr:cNvPr id="149" name="楕円 148"/>
        <xdr:cNvSpPr/>
      </xdr:nvSpPr>
      <xdr:spPr>
        <a:xfrm>
          <a:off x="1079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166370</xdr:rowOff>
    </xdr:from>
    <xdr:ext cx="519430" cy="251460"/>
    <xdr:sp macro="" textlink="">
      <xdr:nvSpPr>
        <xdr:cNvPr id="150" name="テキスト ボックス 149"/>
        <xdr:cNvSpPr txBox="1"/>
      </xdr:nvSpPr>
      <xdr:spPr>
        <a:xfrm>
          <a:off x="862965" y="1011047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4645" cy="217170"/>
    <xdr:sp macro="" textlink="">
      <xdr:nvSpPr>
        <xdr:cNvPr id="159" name="テキスト ボックス 158"/>
        <xdr:cNvSpPr txBox="1"/>
      </xdr:nvSpPr>
      <xdr:spPr>
        <a:xfrm>
          <a:off x="723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0390" cy="248920"/>
    <xdr:sp macro="" textlink="">
      <xdr:nvSpPr>
        <xdr:cNvPr id="161" name="テキスト ボックス 160"/>
        <xdr:cNvSpPr txBox="1"/>
      </xdr:nvSpPr>
      <xdr:spPr>
        <a:xfrm>
          <a:off x="166370" y="13827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0390" cy="259080"/>
    <xdr:sp macro="" textlink="">
      <xdr:nvSpPr>
        <xdr:cNvPr id="163" name="テキスト ボックス 162"/>
        <xdr:cNvSpPr txBox="1"/>
      </xdr:nvSpPr>
      <xdr:spPr>
        <a:xfrm>
          <a:off x="166370" y="1350137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0390" cy="250825"/>
    <xdr:sp macro="" textlink="">
      <xdr:nvSpPr>
        <xdr:cNvPr id="165" name="テキスト ボックス 164"/>
        <xdr:cNvSpPr txBox="1"/>
      </xdr:nvSpPr>
      <xdr:spPr>
        <a:xfrm>
          <a:off x="166370" y="13174345"/>
          <a:ext cx="5803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0390" cy="259080"/>
    <xdr:sp macro="" textlink="">
      <xdr:nvSpPr>
        <xdr:cNvPr id="167" name="テキスト ボックス 166"/>
        <xdr:cNvSpPr txBox="1"/>
      </xdr:nvSpPr>
      <xdr:spPr>
        <a:xfrm>
          <a:off x="166370" y="12847955"/>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0390" cy="251460"/>
    <xdr:sp macro="" textlink="">
      <xdr:nvSpPr>
        <xdr:cNvPr id="169" name="テキスト ボックス 168"/>
        <xdr:cNvSpPr txBox="1"/>
      </xdr:nvSpPr>
      <xdr:spPr>
        <a:xfrm>
          <a:off x="166370" y="12522200"/>
          <a:ext cx="580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0390" cy="258445"/>
    <xdr:sp macro="" textlink="">
      <xdr:nvSpPr>
        <xdr:cNvPr id="171" name="テキスト ボックス 170"/>
        <xdr:cNvSpPr txBox="1"/>
      </xdr:nvSpPr>
      <xdr:spPr>
        <a:xfrm>
          <a:off x="166370" y="1219517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0390" cy="259080"/>
    <xdr:sp macro="" textlink="">
      <xdr:nvSpPr>
        <xdr:cNvPr id="173" name="テキスト ボックス 172"/>
        <xdr:cNvSpPr txBox="1"/>
      </xdr:nvSpPr>
      <xdr:spPr>
        <a:xfrm>
          <a:off x="166370" y="11868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0390" cy="248920"/>
    <xdr:sp macro="" textlink="">
      <xdr:nvSpPr>
        <xdr:cNvPr id="175" name="テキスト ボックス 174"/>
        <xdr:cNvSpPr txBox="1"/>
      </xdr:nvSpPr>
      <xdr:spPr>
        <a:xfrm>
          <a:off x="166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144145</xdr:rowOff>
    </xdr:from>
    <xdr:to>
      <xdr:col>24</xdr:col>
      <xdr:colOff>62865</xdr:colOff>
      <xdr:row>78</xdr:row>
      <xdr:rowOff>163195</xdr:rowOff>
    </xdr:to>
    <xdr:cxnSp macro="">
      <xdr:nvCxnSpPr>
        <xdr:cNvPr id="177" name="直線コネクタ 176"/>
        <xdr:cNvCxnSpPr/>
      </xdr:nvCxnSpPr>
      <xdr:spPr>
        <a:xfrm flipV="1">
          <a:off x="46335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598805" cy="250825"/>
    <xdr:sp macro="" textlink="">
      <xdr:nvSpPr>
        <xdr:cNvPr id="178" name="民生費最小値テキスト"/>
        <xdr:cNvSpPr txBox="1"/>
      </xdr:nvSpPr>
      <xdr:spPr>
        <a:xfrm>
          <a:off x="4686300" y="135401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163195</xdr:rowOff>
    </xdr:from>
    <xdr:to>
      <xdr:col>24</xdr:col>
      <xdr:colOff>152400</xdr:colOff>
      <xdr:row>78</xdr:row>
      <xdr:rowOff>163195</xdr:rowOff>
    </xdr:to>
    <xdr:cxnSp macro="">
      <xdr:nvCxnSpPr>
        <xdr:cNvPr id="179" name="直線コネクタ 178"/>
        <xdr:cNvCxnSpPr/>
      </xdr:nvCxnSpPr>
      <xdr:spPr>
        <a:xfrm>
          <a:off x="4546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90805</xdr:rowOff>
    </xdr:from>
    <xdr:ext cx="598805" cy="258445"/>
    <xdr:sp macro="" textlink="">
      <xdr:nvSpPr>
        <xdr:cNvPr id="180" name="民生費最大値テキスト"/>
        <xdr:cNvSpPr txBox="1"/>
      </xdr:nvSpPr>
      <xdr:spPr>
        <a:xfrm>
          <a:off x="46863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dr:col>23</xdr:col>
      <xdr:colOff>165100</xdr:colOff>
      <xdr:row>70</xdr:row>
      <xdr:rowOff>144145</xdr:rowOff>
    </xdr:from>
    <xdr:to>
      <xdr:col>24</xdr:col>
      <xdr:colOff>152400</xdr:colOff>
      <xdr:row>70</xdr:row>
      <xdr:rowOff>144145</xdr:rowOff>
    </xdr:to>
    <xdr:cxnSp macro="">
      <xdr:nvCxnSpPr>
        <xdr:cNvPr id="181" name="直線コネクタ 180"/>
        <xdr:cNvCxnSpPr/>
      </xdr:nvCxnSpPr>
      <xdr:spPr>
        <a:xfrm>
          <a:off x="4546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635</xdr:rowOff>
    </xdr:from>
    <xdr:to>
      <xdr:col>24</xdr:col>
      <xdr:colOff>63500</xdr:colOff>
      <xdr:row>76</xdr:row>
      <xdr:rowOff>95885</xdr:rowOff>
    </xdr:to>
    <xdr:cxnSp macro="">
      <xdr:nvCxnSpPr>
        <xdr:cNvPr id="182" name="直線コネクタ 181"/>
        <xdr:cNvCxnSpPr/>
      </xdr:nvCxnSpPr>
      <xdr:spPr>
        <a:xfrm flipV="1">
          <a:off x="3797300" y="13030835"/>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109855</xdr:rowOff>
    </xdr:from>
    <xdr:ext cx="598805" cy="250825"/>
    <xdr:sp macro="" textlink="">
      <xdr:nvSpPr>
        <xdr:cNvPr id="183" name="民生費平均値テキスト"/>
        <xdr:cNvSpPr txBox="1"/>
      </xdr:nvSpPr>
      <xdr:spPr>
        <a:xfrm>
          <a:off x="4686300" y="1296860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61595</xdr:rowOff>
    </xdr:to>
    <xdr:sp macro="" textlink="">
      <xdr:nvSpPr>
        <xdr:cNvPr id="184" name="フローチャート: 判断 183"/>
        <xdr:cNvSpPr/>
      </xdr:nvSpPr>
      <xdr:spPr>
        <a:xfrm>
          <a:off x="45847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95885</xdr:rowOff>
    </xdr:from>
    <xdr:to>
      <xdr:col>19</xdr:col>
      <xdr:colOff>177800</xdr:colOff>
      <xdr:row>77</xdr:row>
      <xdr:rowOff>11430</xdr:rowOff>
    </xdr:to>
    <xdr:cxnSp macro="">
      <xdr:nvCxnSpPr>
        <xdr:cNvPr id="185" name="直線コネクタ 184"/>
        <xdr:cNvCxnSpPr/>
      </xdr:nvCxnSpPr>
      <xdr:spPr>
        <a:xfrm flipV="1">
          <a:off x="2908300" y="1312608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48260</xdr:rowOff>
    </xdr:from>
    <xdr:to>
      <xdr:col>20</xdr:col>
      <xdr:colOff>38100</xdr:colOff>
      <xdr:row>76</xdr:row>
      <xdr:rowOff>149860</xdr:rowOff>
    </xdr:to>
    <xdr:sp macro="" textlink="">
      <xdr:nvSpPr>
        <xdr:cNvPr id="186" name="フローチャート: 判断 185"/>
        <xdr:cNvSpPr/>
      </xdr:nvSpPr>
      <xdr:spPr>
        <a:xfrm>
          <a:off x="3746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140970</xdr:rowOff>
    </xdr:from>
    <xdr:ext cx="583565" cy="259080"/>
    <xdr:sp macro="" textlink="">
      <xdr:nvSpPr>
        <xdr:cNvPr id="187" name="テキスト ボックス 186"/>
        <xdr:cNvSpPr txBox="1"/>
      </xdr:nvSpPr>
      <xdr:spPr>
        <a:xfrm>
          <a:off x="3497580" y="1317117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11430</xdr:rowOff>
    </xdr:from>
    <xdr:to>
      <xdr:col>15</xdr:col>
      <xdr:colOff>50800</xdr:colOff>
      <xdr:row>77</xdr:row>
      <xdr:rowOff>91440</xdr:rowOff>
    </xdr:to>
    <xdr:cxnSp macro="">
      <xdr:nvCxnSpPr>
        <xdr:cNvPr id="188" name="直線コネクタ 187"/>
        <xdr:cNvCxnSpPr/>
      </xdr:nvCxnSpPr>
      <xdr:spPr>
        <a:xfrm flipV="1">
          <a:off x="2019300" y="132130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125095</xdr:rowOff>
    </xdr:from>
    <xdr:to>
      <xdr:col>15</xdr:col>
      <xdr:colOff>101600</xdr:colOff>
      <xdr:row>77</xdr:row>
      <xdr:rowOff>55245</xdr:rowOff>
    </xdr:to>
    <xdr:sp macro="" textlink="">
      <xdr:nvSpPr>
        <xdr:cNvPr id="189" name="フローチャート: 判断 188"/>
        <xdr:cNvSpPr/>
      </xdr:nvSpPr>
      <xdr:spPr>
        <a:xfrm>
          <a:off x="2857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71755</xdr:rowOff>
    </xdr:from>
    <xdr:ext cx="583565" cy="259080"/>
    <xdr:sp macro="" textlink="">
      <xdr:nvSpPr>
        <xdr:cNvPr id="190" name="テキスト ボックス 189"/>
        <xdr:cNvSpPr txBox="1"/>
      </xdr:nvSpPr>
      <xdr:spPr>
        <a:xfrm>
          <a:off x="2608580" y="1293050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3810</xdr:rowOff>
    </xdr:from>
    <xdr:to>
      <xdr:col>10</xdr:col>
      <xdr:colOff>114300</xdr:colOff>
      <xdr:row>77</xdr:row>
      <xdr:rowOff>91440</xdr:rowOff>
    </xdr:to>
    <xdr:cxnSp macro="">
      <xdr:nvCxnSpPr>
        <xdr:cNvPr id="191" name="直線コネクタ 190"/>
        <xdr:cNvCxnSpPr/>
      </xdr:nvCxnSpPr>
      <xdr:spPr>
        <a:xfrm>
          <a:off x="1130300" y="1303401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87630</xdr:rowOff>
    </xdr:from>
    <xdr:to>
      <xdr:col>10</xdr:col>
      <xdr:colOff>165100</xdr:colOff>
      <xdr:row>77</xdr:row>
      <xdr:rowOff>17780</xdr:rowOff>
    </xdr:to>
    <xdr:sp macro="" textlink="">
      <xdr:nvSpPr>
        <xdr:cNvPr id="192" name="フローチャート: 判断 191"/>
        <xdr:cNvSpPr/>
      </xdr:nvSpPr>
      <xdr:spPr>
        <a:xfrm>
          <a:off x="1968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34290</xdr:rowOff>
    </xdr:from>
    <xdr:ext cx="583565" cy="259080"/>
    <xdr:sp macro="" textlink="">
      <xdr:nvSpPr>
        <xdr:cNvPr id="193" name="テキスト ボックス 192"/>
        <xdr:cNvSpPr txBox="1"/>
      </xdr:nvSpPr>
      <xdr:spPr>
        <a:xfrm>
          <a:off x="1719580" y="1289304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90805</xdr:rowOff>
    </xdr:from>
    <xdr:to>
      <xdr:col>6</xdr:col>
      <xdr:colOff>38100</xdr:colOff>
      <xdr:row>77</xdr:row>
      <xdr:rowOff>20955</xdr:rowOff>
    </xdr:to>
    <xdr:sp macro="" textlink="">
      <xdr:nvSpPr>
        <xdr:cNvPr id="194" name="フローチャート: 判断 193"/>
        <xdr:cNvSpPr/>
      </xdr:nvSpPr>
      <xdr:spPr>
        <a:xfrm>
          <a:off x="1079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12065</xdr:rowOff>
    </xdr:from>
    <xdr:ext cx="583565" cy="259080"/>
    <xdr:sp macro="" textlink="">
      <xdr:nvSpPr>
        <xdr:cNvPr id="195" name="テキスト ボックス 194"/>
        <xdr:cNvSpPr txBox="1"/>
      </xdr:nvSpPr>
      <xdr:spPr>
        <a:xfrm>
          <a:off x="830580" y="1321371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121285</xdr:rowOff>
    </xdr:from>
    <xdr:to>
      <xdr:col>24</xdr:col>
      <xdr:colOff>114300</xdr:colOff>
      <xdr:row>76</xdr:row>
      <xdr:rowOff>52070</xdr:rowOff>
    </xdr:to>
    <xdr:sp macro="" textlink="">
      <xdr:nvSpPr>
        <xdr:cNvPr id="201" name="楕円 200"/>
        <xdr:cNvSpPr/>
      </xdr:nvSpPr>
      <xdr:spPr>
        <a:xfrm>
          <a:off x="45847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144145</xdr:rowOff>
    </xdr:from>
    <xdr:ext cx="598805" cy="250825"/>
    <xdr:sp macro="" textlink="">
      <xdr:nvSpPr>
        <xdr:cNvPr id="202" name="民生費該当値テキスト"/>
        <xdr:cNvSpPr txBox="1"/>
      </xdr:nvSpPr>
      <xdr:spPr>
        <a:xfrm>
          <a:off x="4686300" y="128314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45085</xdr:rowOff>
    </xdr:from>
    <xdr:to>
      <xdr:col>20</xdr:col>
      <xdr:colOff>38100</xdr:colOff>
      <xdr:row>76</xdr:row>
      <xdr:rowOff>146685</xdr:rowOff>
    </xdr:to>
    <xdr:sp macro="" textlink="">
      <xdr:nvSpPr>
        <xdr:cNvPr id="203" name="楕円 202"/>
        <xdr:cNvSpPr/>
      </xdr:nvSpPr>
      <xdr:spPr>
        <a:xfrm>
          <a:off x="37465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163195</xdr:rowOff>
    </xdr:from>
    <xdr:ext cx="583565" cy="259080"/>
    <xdr:sp macro="" textlink="">
      <xdr:nvSpPr>
        <xdr:cNvPr id="204" name="テキスト ボックス 203"/>
        <xdr:cNvSpPr txBox="1"/>
      </xdr:nvSpPr>
      <xdr:spPr>
        <a:xfrm>
          <a:off x="3497580" y="1285049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132080</xdr:rowOff>
    </xdr:from>
    <xdr:to>
      <xdr:col>15</xdr:col>
      <xdr:colOff>101600</xdr:colOff>
      <xdr:row>77</xdr:row>
      <xdr:rowOff>62230</xdr:rowOff>
    </xdr:to>
    <xdr:sp macro="" textlink="">
      <xdr:nvSpPr>
        <xdr:cNvPr id="205" name="楕円 204"/>
        <xdr:cNvSpPr/>
      </xdr:nvSpPr>
      <xdr:spPr>
        <a:xfrm>
          <a:off x="2857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53340</xdr:rowOff>
    </xdr:from>
    <xdr:ext cx="583565" cy="250190"/>
    <xdr:sp macro="" textlink="">
      <xdr:nvSpPr>
        <xdr:cNvPr id="206" name="テキスト ボックス 205"/>
        <xdr:cNvSpPr txBox="1"/>
      </xdr:nvSpPr>
      <xdr:spPr>
        <a:xfrm>
          <a:off x="2608580" y="13254990"/>
          <a:ext cx="5835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40640</xdr:rowOff>
    </xdr:from>
    <xdr:to>
      <xdr:col>10</xdr:col>
      <xdr:colOff>165100</xdr:colOff>
      <xdr:row>77</xdr:row>
      <xdr:rowOff>142240</xdr:rowOff>
    </xdr:to>
    <xdr:sp macro="" textlink="">
      <xdr:nvSpPr>
        <xdr:cNvPr id="207" name="楕円 206"/>
        <xdr:cNvSpPr/>
      </xdr:nvSpPr>
      <xdr:spPr>
        <a:xfrm>
          <a:off x="1968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133350</xdr:rowOff>
    </xdr:from>
    <xdr:ext cx="583565" cy="250190"/>
    <xdr:sp macro="" textlink="">
      <xdr:nvSpPr>
        <xdr:cNvPr id="208" name="テキスト ボックス 207"/>
        <xdr:cNvSpPr txBox="1"/>
      </xdr:nvSpPr>
      <xdr:spPr>
        <a:xfrm>
          <a:off x="1719580" y="13335000"/>
          <a:ext cx="5835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124460</xdr:rowOff>
    </xdr:from>
    <xdr:to>
      <xdr:col>6</xdr:col>
      <xdr:colOff>38100</xdr:colOff>
      <xdr:row>76</xdr:row>
      <xdr:rowOff>54610</xdr:rowOff>
    </xdr:to>
    <xdr:sp macro="" textlink="">
      <xdr:nvSpPr>
        <xdr:cNvPr id="209" name="楕円 208"/>
        <xdr:cNvSpPr/>
      </xdr:nvSpPr>
      <xdr:spPr>
        <a:xfrm>
          <a:off x="1079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71120</xdr:rowOff>
    </xdr:from>
    <xdr:ext cx="583565" cy="259080"/>
    <xdr:sp macro="" textlink="">
      <xdr:nvSpPr>
        <xdr:cNvPr id="210" name="テキスト ボックス 209"/>
        <xdr:cNvSpPr txBox="1"/>
      </xdr:nvSpPr>
      <xdr:spPr>
        <a:xfrm>
          <a:off x="830580" y="1275842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4645" cy="217170"/>
    <xdr:sp macro="" textlink="">
      <xdr:nvSpPr>
        <xdr:cNvPr id="219" name="テキスト ボックス 218"/>
        <xdr:cNvSpPr txBox="1"/>
      </xdr:nvSpPr>
      <xdr:spPr>
        <a:xfrm>
          <a:off x="723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3680" cy="248920"/>
    <xdr:sp macro="" textlink="">
      <xdr:nvSpPr>
        <xdr:cNvPr id="221" name="テキスト ボックス 220"/>
        <xdr:cNvSpPr txBox="1"/>
      </xdr:nvSpPr>
      <xdr:spPr>
        <a:xfrm>
          <a:off x="513080" y="17256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3" name="テキスト ボックス 22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5" name="テキスト ボックス 22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7" name="テキスト ボックス 226"/>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0390" cy="259080"/>
    <xdr:sp macro="" textlink="">
      <xdr:nvSpPr>
        <xdr:cNvPr id="229" name="テキスト ボックス 228"/>
        <xdr:cNvSpPr txBox="1"/>
      </xdr:nvSpPr>
      <xdr:spPr>
        <a:xfrm>
          <a:off x="166370" y="1573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0390" cy="259080"/>
    <xdr:sp macro="" textlink="">
      <xdr:nvSpPr>
        <xdr:cNvPr id="231" name="テキスト ボックス 230"/>
        <xdr:cNvSpPr txBox="1"/>
      </xdr:nvSpPr>
      <xdr:spPr>
        <a:xfrm>
          <a:off x="166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0390" cy="248920"/>
    <xdr:sp macro="" textlink="">
      <xdr:nvSpPr>
        <xdr:cNvPr id="233" name="テキスト ボックス 232"/>
        <xdr:cNvSpPr txBox="1"/>
      </xdr:nvSpPr>
      <xdr:spPr>
        <a:xfrm>
          <a:off x="166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5080</xdr:rowOff>
    </xdr:from>
    <xdr:to>
      <xdr:col>24</xdr:col>
      <xdr:colOff>62865</xdr:colOff>
      <xdr:row>99</xdr:row>
      <xdr:rowOff>122555</xdr:rowOff>
    </xdr:to>
    <xdr:cxnSp macro="">
      <xdr:nvCxnSpPr>
        <xdr:cNvPr id="235" name="直線コネクタ 234"/>
        <xdr:cNvCxnSpPr/>
      </xdr:nvCxnSpPr>
      <xdr:spPr>
        <a:xfrm flipV="1">
          <a:off x="46335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126365</xdr:rowOff>
    </xdr:from>
    <xdr:ext cx="534670" cy="259080"/>
    <xdr:sp macro="" textlink="">
      <xdr:nvSpPr>
        <xdr:cNvPr id="236" name="衛生費最小値テキスト"/>
        <xdr:cNvSpPr txBox="1"/>
      </xdr:nvSpPr>
      <xdr:spPr>
        <a:xfrm>
          <a:off x="4686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122555</xdr:rowOff>
    </xdr:from>
    <xdr:to>
      <xdr:col>24</xdr:col>
      <xdr:colOff>152400</xdr:colOff>
      <xdr:row>99</xdr:row>
      <xdr:rowOff>122555</xdr:rowOff>
    </xdr:to>
    <xdr:cxnSp macro="">
      <xdr:nvCxnSpPr>
        <xdr:cNvPr id="237" name="直線コネクタ 236"/>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123190</xdr:rowOff>
    </xdr:from>
    <xdr:ext cx="598805" cy="248920"/>
    <xdr:sp macro="" textlink="">
      <xdr:nvSpPr>
        <xdr:cNvPr id="238" name="衛生費最大値テキスト"/>
        <xdr:cNvSpPr txBox="1"/>
      </xdr:nvSpPr>
      <xdr:spPr>
        <a:xfrm>
          <a:off x="4686300" y="152107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dr:col>23</xdr:col>
      <xdr:colOff>165100</xdr:colOff>
      <xdr:row>90</xdr:row>
      <xdr:rowOff>5080</xdr:rowOff>
    </xdr:from>
    <xdr:to>
      <xdr:col>24</xdr:col>
      <xdr:colOff>152400</xdr:colOff>
      <xdr:row>90</xdr:row>
      <xdr:rowOff>5080</xdr:rowOff>
    </xdr:to>
    <xdr:cxnSp macro="">
      <xdr:nvCxnSpPr>
        <xdr:cNvPr id="239" name="直線コネクタ 238"/>
        <xdr:cNvCxnSpPr/>
      </xdr:nvCxnSpPr>
      <xdr:spPr>
        <a:xfrm>
          <a:off x="4546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156845</xdr:rowOff>
    </xdr:from>
    <xdr:to>
      <xdr:col>24</xdr:col>
      <xdr:colOff>63500</xdr:colOff>
      <xdr:row>98</xdr:row>
      <xdr:rowOff>157480</xdr:rowOff>
    </xdr:to>
    <xdr:cxnSp macro="">
      <xdr:nvCxnSpPr>
        <xdr:cNvPr id="240" name="直線コネクタ 239"/>
        <xdr:cNvCxnSpPr/>
      </xdr:nvCxnSpPr>
      <xdr:spPr>
        <a:xfrm flipV="1">
          <a:off x="3797300" y="169589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128270</xdr:rowOff>
    </xdr:from>
    <xdr:ext cx="534670" cy="259080"/>
    <xdr:sp macro="" textlink="">
      <xdr:nvSpPr>
        <xdr:cNvPr id="241" name="衛生費平均値テキスト"/>
        <xdr:cNvSpPr txBox="1"/>
      </xdr:nvSpPr>
      <xdr:spPr>
        <a:xfrm>
          <a:off x="4686300" y="1658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105410</xdr:rowOff>
    </xdr:from>
    <xdr:to>
      <xdr:col>24</xdr:col>
      <xdr:colOff>114300</xdr:colOff>
      <xdr:row>98</xdr:row>
      <xdr:rowOff>35560</xdr:rowOff>
    </xdr:to>
    <xdr:sp macro="" textlink="">
      <xdr:nvSpPr>
        <xdr:cNvPr id="242" name="フローチャート: 判断 241"/>
        <xdr:cNvSpPr/>
      </xdr:nvSpPr>
      <xdr:spPr>
        <a:xfrm>
          <a:off x="45847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27305</xdr:rowOff>
    </xdr:from>
    <xdr:to>
      <xdr:col>19</xdr:col>
      <xdr:colOff>177800</xdr:colOff>
      <xdr:row>98</xdr:row>
      <xdr:rowOff>157480</xdr:rowOff>
    </xdr:to>
    <xdr:cxnSp macro="">
      <xdr:nvCxnSpPr>
        <xdr:cNvPr id="243" name="直線コネクタ 242"/>
        <xdr:cNvCxnSpPr/>
      </xdr:nvCxnSpPr>
      <xdr:spPr>
        <a:xfrm>
          <a:off x="2908300" y="1682940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113665</xdr:rowOff>
    </xdr:from>
    <xdr:to>
      <xdr:col>20</xdr:col>
      <xdr:colOff>38100</xdr:colOff>
      <xdr:row>98</xdr:row>
      <xdr:rowOff>43815</xdr:rowOff>
    </xdr:to>
    <xdr:sp macro="" textlink="">
      <xdr:nvSpPr>
        <xdr:cNvPr id="244" name="フローチャート: 判断 243"/>
        <xdr:cNvSpPr/>
      </xdr:nvSpPr>
      <xdr:spPr>
        <a:xfrm>
          <a:off x="3746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60325</xdr:rowOff>
    </xdr:from>
    <xdr:ext cx="519430" cy="259080"/>
    <xdr:sp macro="" textlink="">
      <xdr:nvSpPr>
        <xdr:cNvPr id="245" name="テキスト ボックス 244"/>
        <xdr:cNvSpPr txBox="1"/>
      </xdr:nvSpPr>
      <xdr:spPr>
        <a:xfrm>
          <a:off x="3529965" y="165195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27305</xdr:rowOff>
    </xdr:from>
    <xdr:to>
      <xdr:col>15</xdr:col>
      <xdr:colOff>50800</xdr:colOff>
      <xdr:row>98</xdr:row>
      <xdr:rowOff>31115</xdr:rowOff>
    </xdr:to>
    <xdr:cxnSp macro="">
      <xdr:nvCxnSpPr>
        <xdr:cNvPr id="246" name="直線コネクタ 245"/>
        <xdr:cNvCxnSpPr/>
      </xdr:nvCxnSpPr>
      <xdr:spPr>
        <a:xfrm flipV="1">
          <a:off x="2019300" y="16829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157480</xdr:rowOff>
    </xdr:from>
    <xdr:to>
      <xdr:col>15</xdr:col>
      <xdr:colOff>101600</xdr:colOff>
      <xdr:row>98</xdr:row>
      <xdr:rowOff>87630</xdr:rowOff>
    </xdr:to>
    <xdr:sp macro="" textlink="">
      <xdr:nvSpPr>
        <xdr:cNvPr id="247" name="フローチャート: 判断 246"/>
        <xdr:cNvSpPr/>
      </xdr:nvSpPr>
      <xdr:spPr>
        <a:xfrm>
          <a:off x="2857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78740</xdr:rowOff>
    </xdr:from>
    <xdr:ext cx="519430" cy="259080"/>
    <xdr:sp macro="" textlink="">
      <xdr:nvSpPr>
        <xdr:cNvPr id="248" name="テキスト ボックス 247"/>
        <xdr:cNvSpPr txBox="1"/>
      </xdr:nvSpPr>
      <xdr:spPr>
        <a:xfrm>
          <a:off x="2640965" y="168808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31115</xdr:rowOff>
    </xdr:from>
    <xdr:to>
      <xdr:col>10</xdr:col>
      <xdr:colOff>114300</xdr:colOff>
      <xdr:row>98</xdr:row>
      <xdr:rowOff>115570</xdr:rowOff>
    </xdr:to>
    <xdr:cxnSp macro="">
      <xdr:nvCxnSpPr>
        <xdr:cNvPr id="249" name="直線コネクタ 248"/>
        <xdr:cNvCxnSpPr/>
      </xdr:nvCxnSpPr>
      <xdr:spPr>
        <a:xfrm flipV="1">
          <a:off x="1130300" y="1683321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36195</xdr:rowOff>
    </xdr:from>
    <xdr:to>
      <xdr:col>10</xdr:col>
      <xdr:colOff>165100</xdr:colOff>
      <xdr:row>98</xdr:row>
      <xdr:rowOff>137795</xdr:rowOff>
    </xdr:to>
    <xdr:sp macro="" textlink="">
      <xdr:nvSpPr>
        <xdr:cNvPr id="250" name="フローチャート: 判断 249"/>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128905</xdr:rowOff>
    </xdr:from>
    <xdr:ext cx="519430" cy="259080"/>
    <xdr:sp macro="" textlink="">
      <xdr:nvSpPr>
        <xdr:cNvPr id="251" name="テキスト ボックス 250"/>
        <xdr:cNvSpPr txBox="1"/>
      </xdr:nvSpPr>
      <xdr:spPr>
        <a:xfrm>
          <a:off x="1751965" y="169310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25400</xdr:rowOff>
    </xdr:from>
    <xdr:to>
      <xdr:col>6</xdr:col>
      <xdr:colOff>38100</xdr:colOff>
      <xdr:row>98</xdr:row>
      <xdr:rowOff>127000</xdr:rowOff>
    </xdr:to>
    <xdr:sp macro="" textlink="">
      <xdr:nvSpPr>
        <xdr:cNvPr id="252" name="フローチャート: 判断 251"/>
        <xdr:cNvSpPr/>
      </xdr:nvSpPr>
      <xdr:spPr>
        <a:xfrm>
          <a:off x="107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143510</xdr:rowOff>
    </xdr:from>
    <xdr:ext cx="519430" cy="251460"/>
    <xdr:sp macro="" textlink="">
      <xdr:nvSpPr>
        <xdr:cNvPr id="253" name="テキスト ボックス 252"/>
        <xdr:cNvSpPr txBox="1"/>
      </xdr:nvSpPr>
      <xdr:spPr>
        <a:xfrm>
          <a:off x="862965" y="1660271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106045</xdr:rowOff>
    </xdr:from>
    <xdr:to>
      <xdr:col>24</xdr:col>
      <xdr:colOff>114300</xdr:colOff>
      <xdr:row>99</xdr:row>
      <xdr:rowOff>36195</xdr:rowOff>
    </xdr:to>
    <xdr:sp macro="" textlink="">
      <xdr:nvSpPr>
        <xdr:cNvPr id="259" name="楕円 258"/>
        <xdr:cNvSpPr/>
      </xdr:nvSpPr>
      <xdr:spPr>
        <a:xfrm>
          <a:off x="45847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84455</xdr:rowOff>
    </xdr:from>
    <xdr:ext cx="534670" cy="259080"/>
    <xdr:sp macro="" textlink="">
      <xdr:nvSpPr>
        <xdr:cNvPr id="260" name="衛生費該当値テキスト"/>
        <xdr:cNvSpPr txBox="1"/>
      </xdr:nvSpPr>
      <xdr:spPr>
        <a:xfrm>
          <a:off x="468630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106680</xdr:rowOff>
    </xdr:from>
    <xdr:to>
      <xdr:col>20</xdr:col>
      <xdr:colOff>38100</xdr:colOff>
      <xdr:row>99</xdr:row>
      <xdr:rowOff>36830</xdr:rowOff>
    </xdr:to>
    <xdr:sp macro="" textlink="">
      <xdr:nvSpPr>
        <xdr:cNvPr id="261" name="楕円 260"/>
        <xdr:cNvSpPr/>
      </xdr:nvSpPr>
      <xdr:spPr>
        <a:xfrm>
          <a:off x="3746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27940</xdr:rowOff>
    </xdr:from>
    <xdr:ext cx="519430" cy="259080"/>
    <xdr:sp macro="" textlink="">
      <xdr:nvSpPr>
        <xdr:cNvPr id="262" name="テキスト ボックス 261"/>
        <xdr:cNvSpPr txBox="1"/>
      </xdr:nvSpPr>
      <xdr:spPr>
        <a:xfrm>
          <a:off x="3529965" y="170014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147955</xdr:rowOff>
    </xdr:from>
    <xdr:to>
      <xdr:col>15</xdr:col>
      <xdr:colOff>101600</xdr:colOff>
      <xdr:row>98</xdr:row>
      <xdr:rowOff>78105</xdr:rowOff>
    </xdr:to>
    <xdr:sp macro="" textlink="">
      <xdr:nvSpPr>
        <xdr:cNvPr id="263" name="楕円 262"/>
        <xdr:cNvSpPr/>
      </xdr:nvSpPr>
      <xdr:spPr>
        <a:xfrm>
          <a:off x="2857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94615</xdr:rowOff>
    </xdr:from>
    <xdr:ext cx="519430" cy="259080"/>
    <xdr:sp macro="" textlink="">
      <xdr:nvSpPr>
        <xdr:cNvPr id="264" name="テキスト ボックス 263"/>
        <xdr:cNvSpPr txBox="1"/>
      </xdr:nvSpPr>
      <xdr:spPr>
        <a:xfrm>
          <a:off x="2640965" y="165538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151765</xdr:rowOff>
    </xdr:from>
    <xdr:to>
      <xdr:col>10</xdr:col>
      <xdr:colOff>165100</xdr:colOff>
      <xdr:row>98</xdr:row>
      <xdr:rowOff>81915</xdr:rowOff>
    </xdr:to>
    <xdr:sp macro="" textlink="">
      <xdr:nvSpPr>
        <xdr:cNvPr id="265" name="楕円 264"/>
        <xdr:cNvSpPr/>
      </xdr:nvSpPr>
      <xdr:spPr>
        <a:xfrm>
          <a:off x="1968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98425</xdr:rowOff>
    </xdr:from>
    <xdr:ext cx="519430" cy="250825"/>
    <xdr:sp macro="" textlink="">
      <xdr:nvSpPr>
        <xdr:cNvPr id="266" name="テキスト ボックス 265"/>
        <xdr:cNvSpPr txBox="1"/>
      </xdr:nvSpPr>
      <xdr:spPr>
        <a:xfrm>
          <a:off x="1751965" y="1655762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64770</xdr:rowOff>
    </xdr:from>
    <xdr:to>
      <xdr:col>6</xdr:col>
      <xdr:colOff>38100</xdr:colOff>
      <xdr:row>98</xdr:row>
      <xdr:rowOff>166370</xdr:rowOff>
    </xdr:to>
    <xdr:sp macro="" textlink="">
      <xdr:nvSpPr>
        <xdr:cNvPr id="267" name="楕円 266"/>
        <xdr:cNvSpPr/>
      </xdr:nvSpPr>
      <xdr:spPr>
        <a:xfrm>
          <a:off x="1079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157480</xdr:rowOff>
    </xdr:from>
    <xdr:ext cx="519430" cy="248920"/>
    <xdr:sp macro="" textlink="">
      <xdr:nvSpPr>
        <xdr:cNvPr id="268" name="テキスト ボックス 267"/>
        <xdr:cNvSpPr txBox="1"/>
      </xdr:nvSpPr>
      <xdr:spPr>
        <a:xfrm>
          <a:off x="862965" y="1695958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4645" cy="217170"/>
    <xdr:sp macro="" textlink="">
      <xdr:nvSpPr>
        <xdr:cNvPr id="277" name="テキスト ボックス 276"/>
        <xdr:cNvSpPr txBox="1"/>
      </xdr:nvSpPr>
      <xdr:spPr>
        <a:xfrm>
          <a:off x="6565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3680" cy="248920"/>
    <xdr:sp macro="" textlink="">
      <xdr:nvSpPr>
        <xdr:cNvPr id="280" name="テキスト ボックス 279"/>
        <xdr:cNvSpPr txBox="1"/>
      </xdr:nvSpPr>
      <xdr:spPr>
        <a:xfrm>
          <a:off x="6355080" y="65125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2120" cy="248920"/>
    <xdr:sp macro="" textlink="">
      <xdr:nvSpPr>
        <xdr:cNvPr id="282" name="テキスト ボックス 281"/>
        <xdr:cNvSpPr txBox="1"/>
      </xdr:nvSpPr>
      <xdr:spPr>
        <a:xfrm>
          <a:off x="6136640" y="60553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2120" cy="248920"/>
    <xdr:sp macro="" textlink="">
      <xdr:nvSpPr>
        <xdr:cNvPr id="284" name="テキスト ボックス 283"/>
        <xdr:cNvSpPr txBox="1"/>
      </xdr:nvSpPr>
      <xdr:spPr>
        <a:xfrm>
          <a:off x="6136640" y="55981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2120" cy="248920"/>
    <xdr:sp macro="" textlink="">
      <xdr:nvSpPr>
        <xdr:cNvPr id="286" name="テキスト ボックス 285"/>
        <xdr:cNvSpPr txBox="1"/>
      </xdr:nvSpPr>
      <xdr:spPr>
        <a:xfrm>
          <a:off x="6136640" y="51409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2120" cy="248920"/>
    <xdr:sp macro="" textlink="">
      <xdr:nvSpPr>
        <xdr:cNvPr id="288" name="テキスト ボックス 287"/>
        <xdr:cNvSpPr txBox="1"/>
      </xdr:nvSpPr>
      <xdr:spPr>
        <a:xfrm>
          <a:off x="6136640" y="4683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90" name="直線コネクタ 289"/>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91"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1460"/>
    <xdr:sp macro="" textlink="">
      <xdr:nvSpPr>
        <xdr:cNvPr id="293" name="労働費最大値テキスト"/>
        <xdr:cNvSpPr txBox="1"/>
      </xdr:nvSpPr>
      <xdr:spPr>
        <a:xfrm>
          <a:off x="10528300" y="51727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24765</xdr:rowOff>
    </xdr:from>
    <xdr:to>
      <xdr:col>55</xdr:col>
      <xdr:colOff>0</xdr:colOff>
      <xdr:row>38</xdr:row>
      <xdr:rowOff>40640</xdr:rowOff>
    </xdr:to>
    <xdr:cxnSp macro="">
      <xdr:nvCxnSpPr>
        <xdr:cNvPr id="295" name="直線コネクタ 294"/>
        <xdr:cNvCxnSpPr/>
      </xdr:nvCxnSpPr>
      <xdr:spPr>
        <a:xfrm flipV="1">
          <a:off x="9639300" y="653986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35560</xdr:rowOff>
    </xdr:from>
    <xdr:ext cx="469900" cy="259080"/>
    <xdr:sp macro="" textlink="">
      <xdr:nvSpPr>
        <xdr:cNvPr id="296" name="労働費平均値テキスト"/>
        <xdr:cNvSpPr txBox="1"/>
      </xdr:nvSpPr>
      <xdr:spPr>
        <a:xfrm>
          <a:off x="10528300" y="620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xdr:rowOff>
    </xdr:from>
    <xdr:to>
      <xdr:col>55</xdr:col>
      <xdr:colOff>50800</xdr:colOff>
      <xdr:row>37</xdr:row>
      <xdr:rowOff>114300</xdr:rowOff>
    </xdr:to>
    <xdr:sp macro="" textlink="">
      <xdr:nvSpPr>
        <xdr:cNvPr id="297" name="フローチャート: 判断 296"/>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40640</xdr:rowOff>
    </xdr:from>
    <xdr:to>
      <xdr:col>50</xdr:col>
      <xdr:colOff>114300</xdr:colOff>
      <xdr:row>38</xdr:row>
      <xdr:rowOff>54610</xdr:rowOff>
    </xdr:to>
    <xdr:cxnSp macro="">
      <xdr:nvCxnSpPr>
        <xdr:cNvPr id="298" name="直線コネクタ 297"/>
        <xdr:cNvCxnSpPr/>
      </xdr:nvCxnSpPr>
      <xdr:spPr>
        <a:xfrm flipV="1">
          <a:off x="8750300" y="6555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26035</xdr:rowOff>
    </xdr:from>
    <xdr:to>
      <xdr:col>50</xdr:col>
      <xdr:colOff>165100</xdr:colOff>
      <xdr:row>37</xdr:row>
      <xdr:rowOff>127635</xdr:rowOff>
    </xdr:to>
    <xdr:sp macro="" textlink="">
      <xdr:nvSpPr>
        <xdr:cNvPr id="299" name="フローチャート: 判断 298"/>
        <xdr:cNvSpPr/>
      </xdr:nvSpPr>
      <xdr:spPr>
        <a:xfrm>
          <a:off x="9588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144145</xdr:rowOff>
    </xdr:from>
    <xdr:ext cx="454660" cy="250825"/>
    <xdr:sp macro="" textlink="">
      <xdr:nvSpPr>
        <xdr:cNvPr id="300" name="テキスト ボックス 299"/>
        <xdr:cNvSpPr txBox="1"/>
      </xdr:nvSpPr>
      <xdr:spPr>
        <a:xfrm>
          <a:off x="9404350" y="614489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54610</xdr:rowOff>
    </xdr:from>
    <xdr:to>
      <xdr:col>45</xdr:col>
      <xdr:colOff>177800</xdr:colOff>
      <xdr:row>38</xdr:row>
      <xdr:rowOff>63500</xdr:rowOff>
    </xdr:to>
    <xdr:cxnSp macro="">
      <xdr:nvCxnSpPr>
        <xdr:cNvPr id="301" name="直線コネクタ 300"/>
        <xdr:cNvCxnSpPr/>
      </xdr:nvCxnSpPr>
      <xdr:spPr>
        <a:xfrm flipV="1">
          <a:off x="7861300" y="6569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302" name="フローチャート: 判断 301"/>
        <xdr:cNvSpPr/>
      </xdr:nvSpPr>
      <xdr:spPr>
        <a:xfrm>
          <a:off x="869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132080</xdr:rowOff>
    </xdr:from>
    <xdr:ext cx="454660" cy="251460"/>
    <xdr:sp macro="" textlink="">
      <xdr:nvSpPr>
        <xdr:cNvPr id="303" name="テキスト ボックス 302"/>
        <xdr:cNvSpPr txBox="1"/>
      </xdr:nvSpPr>
      <xdr:spPr>
        <a:xfrm>
          <a:off x="8515350" y="613283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63500</xdr:rowOff>
    </xdr:from>
    <xdr:to>
      <xdr:col>41</xdr:col>
      <xdr:colOff>50800</xdr:colOff>
      <xdr:row>38</xdr:row>
      <xdr:rowOff>72390</xdr:rowOff>
    </xdr:to>
    <xdr:cxnSp macro="">
      <xdr:nvCxnSpPr>
        <xdr:cNvPr id="304" name="直線コネクタ 303"/>
        <xdr:cNvCxnSpPr/>
      </xdr:nvCxnSpPr>
      <xdr:spPr>
        <a:xfrm flipV="1">
          <a:off x="6972300" y="65786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157480</xdr:rowOff>
    </xdr:from>
    <xdr:to>
      <xdr:col>41</xdr:col>
      <xdr:colOff>101600</xdr:colOff>
      <xdr:row>37</xdr:row>
      <xdr:rowOff>87630</xdr:rowOff>
    </xdr:to>
    <xdr:sp macro="" textlink="">
      <xdr:nvSpPr>
        <xdr:cNvPr id="305" name="フローチャート: 判断 304"/>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104140</xdr:rowOff>
    </xdr:from>
    <xdr:ext cx="454660" cy="259080"/>
    <xdr:sp macro="" textlink="">
      <xdr:nvSpPr>
        <xdr:cNvPr id="306" name="テキスト ボックス 305"/>
        <xdr:cNvSpPr txBox="1"/>
      </xdr:nvSpPr>
      <xdr:spPr>
        <a:xfrm>
          <a:off x="7626350" y="610489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156845</xdr:rowOff>
    </xdr:from>
    <xdr:to>
      <xdr:col>36</xdr:col>
      <xdr:colOff>165100</xdr:colOff>
      <xdr:row>37</xdr:row>
      <xdr:rowOff>86995</xdr:rowOff>
    </xdr:to>
    <xdr:sp macro="" textlink="">
      <xdr:nvSpPr>
        <xdr:cNvPr id="307" name="フローチャート: 判断 306"/>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103505</xdr:rowOff>
    </xdr:from>
    <xdr:ext cx="454660" cy="259080"/>
    <xdr:sp macro="" textlink="">
      <xdr:nvSpPr>
        <xdr:cNvPr id="308" name="テキスト ボックス 307"/>
        <xdr:cNvSpPr txBox="1"/>
      </xdr:nvSpPr>
      <xdr:spPr>
        <a:xfrm>
          <a:off x="6737350" y="61042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145415</xdr:rowOff>
    </xdr:from>
    <xdr:to>
      <xdr:col>55</xdr:col>
      <xdr:colOff>50800</xdr:colOff>
      <xdr:row>38</xdr:row>
      <xdr:rowOff>75565</xdr:rowOff>
    </xdr:to>
    <xdr:sp macro="" textlink="">
      <xdr:nvSpPr>
        <xdr:cNvPr id="314" name="楕円 313"/>
        <xdr:cNvSpPr/>
      </xdr:nvSpPr>
      <xdr:spPr>
        <a:xfrm>
          <a:off x="10426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60325</xdr:rowOff>
    </xdr:from>
    <xdr:ext cx="378460" cy="259080"/>
    <xdr:sp macro="" textlink="">
      <xdr:nvSpPr>
        <xdr:cNvPr id="315" name="労働費該当値テキスト"/>
        <xdr:cNvSpPr txBox="1"/>
      </xdr:nvSpPr>
      <xdr:spPr>
        <a:xfrm>
          <a:off x="10528300" y="6403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161290</xdr:rowOff>
    </xdr:from>
    <xdr:to>
      <xdr:col>50</xdr:col>
      <xdr:colOff>165100</xdr:colOff>
      <xdr:row>38</xdr:row>
      <xdr:rowOff>91440</xdr:rowOff>
    </xdr:to>
    <xdr:sp macro="" textlink="">
      <xdr:nvSpPr>
        <xdr:cNvPr id="316" name="楕円 315"/>
        <xdr:cNvSpPr/>
      </xdr:nvSpPr>
      <xdr:spPr>
        <a:xfrm>
          <a:off x="9588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83185</xdr:rowOff>
    </xdr:from>
    <xdr:ext cx="378460" cy="259080"/>
    <xdr:sp macro="" textlink="">
      <xdr:nvSpPr>
        <xdr:cNvPr id="317" name="テキスト ボックス 316"/>
        <xdr:cNvSpPr txBox="1"/>
      </xdr:nvSpPr>
      <xdr:spPr>
        <a:xfrm>
          <a:off x="9450070" y="6598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3810</xdr:rowOff>
    </xdr:from>
    <xdr:to>
      <xdr:col>46</xdr:col>
      <xdr:colOff>38100</xdr:colOff>
      <xdr:row>38</xdr:row>
      <xdr:rowOff>105410</xdr:rowOff>
    </xdr:to>
    <xdr:sp macro="" textlink="">
      <xdr:nvSpPr>
        <xdr:cNvPr id="318" name="楕円 317"/>
        <xdr:cNvSpPr/>
      </xdr:nvSpPr>
      <xdr:spPr>
        <a:xfrm>
          <a:off x="8699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96520</xdr:rowOff>
    </xdr:from>
    <xdr:ext cx="378460" cy="259080"/>
    <xdr:sp macro="" textlink="">
      <xdr:nvSpPr>
        <xdr:cNvPr id="319" name="テキスト ボックス 318"/>
        <xdr:cNvSpPr txBox="1"/>
      </xdr:nvSpPr>
      <xdr:spPr>
        <a:xfrm>
          <a:off x="8561070" y="6611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12065</xdr:rowOff>
    </xdr:from>
    <xdr:to>
      <xdr:col>41</xdr:col>
      <xdr:colOff>101600</xdr:colOff>
      <xdr:row>38</xdr:row>
      <xdr:rowOff>113665</xdr:rowOff>
    </xdr:to>
    <xdr:sp macro="" textlink="">
      <xdr:nvSpPr>
        <xdr:cNvPr id="320" name="楕円 319"/>
        <xdr:cNvSpPr/>
      </xdr:nvSpPr>
      <xdr:spPr>
        <a:xfrm>
          <a:off x="781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104775</xdr:rowOff>
    </xdr:from>
    <xdr:ext cx="378460" cy="259080"/>
    <xdr:sp macro="" textlink="">
      <xdr:nvSpPr>
        <xdr:cNvPr id="321" name="テキスト ボックス 320"/>
        <xdr:cNvSpPr txBox="1"/>
      </xdr:nvSpPr>
      <xdr:spPr>
        <a:xfrm>
          <a:off x="767207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21590</xdr:rowOff>
    </xdr:from>
    <xdr:to>
      <xdr:col>36</xdr:col>
      <xdr:colOff>165100</xdr:colOff>
      <xdr:row>38</xdr:row>
      <xdr:rowOff>123190</xdr:rowOff>
    </xdr:to>
    <xdr:sp macro="" textlink="">
      <xdr:nvSpPr>
        <xdr:cNvPr id="322" name="楕円 321"/>
        <xdr:cNvSpPr/>
      </xdr:nvSpPr>
      <xdr:spPr>
        <a:xfrm>
          <a:off x="692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114300</xdr:rowOff>
    </xdr:from>
    <xdr:ext cx="378460" cy="259080"/>
    <xdr:sp macro="" textlink="">
      <xdr:nvSpPr>
        <xdr:cNvPr id="323" name="テキスト ボックス 322"/>
        <xdr:cNvSpPr txBox="1"/>
      </xdr:nvSpPr>
      <xdr:spPr>
        <a:xfrm>
          <a:off x="6783070" y="6629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4645" cy="217170"/>
    <xdr:sp macro="" textlink="">
      <xdr:nvSpPr>
        <xdr:cNvPr id="332" name="テキスト ボックス 331"/>
        <xdr:cNvSpPr txBox="1"/>
      </xdr:nvSpPr>
      <xdr:spPr>
        <a:xfrm>
          <a:off x="6565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3680" cy="259080"/>
    <xdr:sp macro="" textlink="">
      <xdr:nvSpPr>
        <xdr:cNvPr id="335" name="テキスト ボックス 334"/>
        <xdr:cNvSpPr txBox="1"/>
      </xdr:nvSpPr>
      <xdr:spPr>
        <a:xfrm>
          <a:off x="6355080" y="10017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9" name="テキスト ボックス 338"/>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0390" cy="248920"/>
    <xdr:sp macro="" textlink="">
      <xdr:nvSpPr>
        <xdr:cNvPr id="345" name="テキスト ボックス 344"/>
        <xdr:cNvSpPr txBox="1"/>
      </xdr:nvSpPr>
      <xdr:spPr>
        <a:xfrm>
          <a:off x="6008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160020</xdr:rowOff>
    </xdr:to>
    <xdr:cxnSp macro="">
      <xdr:nvCxnSpPr>
        <xdr:cNvPr id="347" name="直線コネクタ 346"/>
        <xdr:cNvCxnSpPr/>
      </xdr:nvCxnSpPr>
      <xdr:spPr>
        <a:xfrm flipV="1">
          <a:off x="10475595" y="857885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163830</xdr:rowOff>
    </xdr:from>
    <xdr:ext cx="469900" cy="259080"/>
    <xdr:sp macro="" textlink="">
      <xdr:nvSpPr>
        <xdr:cNvPr id="348" name="農林水産業費最小値テキスト"/>
        <xdr:cNvSpPr txBox="1"/>
      </xdr:nvSpPr>
      <xdr:spPr>
        <a:xfrm>
          <a:off x="105283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160020</xdr:rowOff>
    </xdr:from>
    <xdr:to>
      <xdr:col>55</xdr:col>
      <xdr:colOff>88900</xdr:colOff>
      <xdr:row>58</xdr:row>
      <xdr:rowOff>160020</xdr:rowOff>
    </xdr:to>
    <xdr:cxnSp macro="">
      <xdr:nvCxnSpPr>
        <xdr:cNvPr id="349" name="直線コネクタ 348"/>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34670" cy="259080"/>
    <xdr:sp macro="" textlink="">
      <xdr:nvSpPr>
        <xdr:cNvPr id="350" name="農林水産業費最大値テキスト"/>
        <xdr:cNvSpPr txBox="1"/>
      </xdr:nvSpPr>
      <xdr:spPr>
        <a:xfrm>
          <a:off x="10528300" y="835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35560</xdr:rowOff>
    </xdr:from>
    <xdr:to>
      <xdr:col>55</xdr:col>
      <xdr:colOff>0</xdr:colOff>
      <xdr:row>58</xdr:row>
      <xdr:rowOff>85090</xdr:rowOff>
    </xdr:to>
    <xdr:cxnSp macro="">
      <xdr:nvCxnSpPr>
        <xdr:cNvPr id="352" name="直線コネクタ 351"/>
        <xdr:cNvCxnSpPr/>
      </xdr:nvCxnSpPr>
      <xdr:spPr>
        <a:xfrm>
          <a:off x="9639300" y="997966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128270</xdr:rowOff>
    </xdr:from>
    <xdr:ext cx="534670" cy="259080"/>
    <xdr:sp macro="" textlink="">
      <xdr:nvSpPr>
        <xdr:cNvPr id="353" name="農林水産業費平均値テキスト"/>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54" name="フローチャート: 判断 353"/>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35560</xdr:rowOff>
    </xdr:from>
    <xdr:to>
      <xdr:col>50</xdr:col>
      <xdr:colOff>114300</xdr:colOff>
      <xdr:row>58</xdr:row>
      <xdr:rowOff>92710</xdr:rowOff>
    </xdr:to>
    <xdr:cxnSp macro="">
      <xdr:nvCxnSpPr>
        <xdr:cNvPr id="355" name="直線コネクタ 354"/>
        <xdr:cNvCxnSpPr/>
      </xdr:nvCxnSpPr>
      <xdr:spPr>
        <a:xfrm flipV="1">
          <a:off x="8750300" y="99796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6" name="フローチャート: 判断 355"/>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43180</xdr:rowOff>
    </xdr:from>
    <xdr:ext cx="519430" cy="248920"/>
    <xdr:sp macro="" textlink="">
      <xdr:nvSpPr>
        <xdr:cNvPr id="357" name="テキスト ボックス 356"/>
        <xdr:cNvSpPr txBox="1"/>
      </xdr:nvSpPr>
      <xdr:spPr>
        <a:xfrm>
          <a:off x="9371965" y="947293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88265</xdr:rowOff>
    </xdr:from>
    <xdr:to>
      <xdr:col>45</xdr:col>
      <xdr:colOff>177800</xdr:colOff>
      <xdr:row>58</xdr:row>
      <xdr:rowOff>92710</xdr:rowOff>
    </xdr:to>
    <xdr:cxnSp macro="">
      <xdr:nvCxnSpPr>
        <xdr:cNvPr id="358" name="直線コネクタ 357"/>
        <xdr:cNvCxnSpPr/>
      </xdr:nvCxnSpPr>
      <xdr:spPr>
        <a:xfrm>
          <a:off x="7861300" y="100323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59" name="フローチャート: 判断 358"/>
        <xdr:cNvSpPr/>
      </xdr:nvSpPr>
      <xdr:spPr>
        <a:xfrm>
          <a:off x="869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77470</xdr:rowOff>
    </xdr:from>
    <xdr:ext cx="519430" cy="248920"/>
    <xdr:sp macro="" textlink="">
      <xdr:nvSpPr>
        <xdr:cNvPr id="360" name="テキスト ボックス 359"/>
        <xdr:cNvSpPr txBox="1"/>
      </xdr:nvSpPr>
      <xdr:spPr>
        <a:xfrm>
          <a:off x="8482965" y="950722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67310</xdr:rowOff>
    </xdr:from>
    <xdr:to>
      <xdr:col>41</xdr:col>
      <xdr:colOff>50800</xdr:colOff>
      <xdr:row>58</xdr:row>
      <xdr:rowOff>88265</xdr:rowOff>
    </xdr:to>
    <xdr:cxnSp macro="">
      <xdr:nvCxnSpPr>
        <xdr:cNvPr id="361" name="直線コネクタ 360"/>
        <xdr:cNvCxnSpPr/>
      </xdr:nvCxnSpPr>
      <xdr:spPr>
        <a:xfrm>
          <a:off x="6972300" y="100114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125095</xdr:rowOff>
    </xdr:from>
    <xdr:to>
      <xdr:col>41</xdr:col>
      <xdr:colOff>101600</xdr:colOff>
      <xdr:row>57</xdr:row>
      <xdr:rowOff>55245</xdr:rowOff>
    </xdr:to>
    <xdr:sp macro="" textlink="">
      <xdr:nvSpPr>
        <xdr:cNvPr id="362" name="フローチャート: 判断 361"/>
        <xdr:cNvSpPr/>
      </xdr:nvSpPr>
      <xdr:spPr>
        <a:xfrm>
          <a:off x="7810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71755</xdr:rowOff>
    </xdr:from>
    <xdr:ext cx="519430" cy="259080"/>
    <xdr:sp macro="" textlink="">
      <xdr:nvSpPr>
        <xdr:cNvPr id="363" name="テキスト ボックス 362"/>
        <xdr:cNvSpPr txBox="1"/>
      </xdr:nvSpPr>
      <xdr:spPr>
        <a:xfrm>
          <a:off x="7593965" y="95015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61595</xdr:rowOff>
    </xdr:to>
    <xdr:sp macro="" textlink="">
      <xdr:nvSpPr>
        <xdr:cNvPr id="364" name="フローチャート: 判断 363"/>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78105</xdr:rowOff>
    </xdr:from>
    <xdr:ext cx="519430" cy="248285"/>
    <xdr:sp macro="" textlink="">
      <xdr:nvSpPr>
        <xdr:cNvPr id="365" name="テキスト ボックス 364"/>
        <xdr:cNvSpPr txBox="1"/>
      </xdr:nvSpPr>
      <xdr:spPr>
        <a:xfrm>
          <a:off x="6704965" y="950785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34290</xdr:rowOff>
    </xdr:from>
    <xdr:to>
      <xdr:col>55</xdr:col>
      <xdr:colOff>50800</xdr:colOff>
      <xdr:row>58</xdr:row>
      <xdr:rowOff>135890</xdr:rowOff>
    </xdr:to>
    <xdr:sp macro="" textlink="">
      <xdr:nvSpPr>
        <xdr:cNvPr id="371" name="楕円 370"/>
        <xdr:cNvSpPr/>
      </xdr:nvSpPr>
      <xdr:spPr>
        <a:xfrm>
          <a:off x="104267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120650</xdr:rowOff>
    </xdr:from>
    <xdr:ext cx="469900" cy="251460"/>
    <xdr:sp macro="" textlink="">
      <xdr:nvSpPr>
        <xdr:cNvPr id="372" name="農林水産業費該当値テキスト"/>
        <xdr:cNvSpPr txBox="1"/>
      </xdr:nvSpPr>
      <xdr:spPr>
        <a:xfrm>
          <a:off x="10528300" y="98933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156210</xdr:rowOff>
    </xdr:from>
    <xdr:to>
      <xdr:col>50</xdr:col>
      <xdr:colOff>165100</xdr:colOff>
      <xdr:row>58</xdr:row>
      <xdr:rowOff>86360</xdr:rowOff>
    </xdr:to>
    <xdr:sp macro="" textlink="">
      <xdr:nvSpPr>
        <xdr:cNvPr id="373" name="楕円 372"/>
        <xdr:cNvSpPr/>
      </xdr:nvSpPr>
      <xdr:spPr>
        <a:xfrm>
          <a:off x="9588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77470</xdr:rowOff>
    </xdr:from>
    <xdr:ext cx="454660" cy="248920"/>
    <xdr:sp macro="" textlink="">
      <xdr:nvSpPr>
        <xdr:cNvPr id="374" name="テキスト ボックス 373"/>
        <xdr:cNvSpPr txBox="1"/>
      </xdr:nvSpPr>
      <xdr:spPr>
        <a:xfrm>
          <a:off x="9404350" y="1002157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41910</xdr:rowOff>
    </xdr:from>
    <xdr:to>
      <xdr:col>46</xdr:col>
      <xdr:colOff>38100</xdr:colOff>
      <xdr:row>58</xdr:row>
      <xdr:rowOff>143510</xdr:rowOff>
    </xdr:to>
    <xdr:sp macro="" textlink="">
      <xdr:nvSpPr>
        <xdr:cNvPr id="375" name="楕円 374"/>
        <xdr:cNvSpPr/>
      </xdr:nvSpPr>
      <xdr:spPr>
        <a:xfrm>
          <a:off x="8699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134620</xdr:rowOff>
    </xdr:from>
    <xdr:ext cx="454660" cy="248920"/>
    <xdr:sp macro="" textlink="">
      <xdr:nvSpPr>
        <xdr:cNvPr id="376" name="テキスト ボックス 375"/>
        <xdr:cNvSpPr txBox="1"/>
      </xdr:nvSpPr>
      <xdr:spPr>
        <a:xfrm>
          <a:off x="8515350" y="1007872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37465</xdr:rowOff>
    </xdr:from>
    <xdr:to>
      <xdr:col>41</xdr:col>
      <xdr:colOff>101600</xdr:colOff>
      <xdr:row>58</xdr:row>
      <xdr:rowOff>139065</xdr:rowOff>
    </xdr:to>
    <xdr:sp macro="" textlink="">
      <xdr:nvSpPr>
        <xdr:cNvPr id="377" name="楕円 376"/>
        <xdr:cNvSpPr/>
      </xdr:nvSpPr>
      <xdr:spPr>
        <a:xfrm>
          <a:off x="7810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130175</xdr:rowOff>
    </xdr:from>
    <xdr:ext cx="454660" cy="259080"/>
    <xdr:sp macro="" textlink="">
      <xdr:nvSpPr>
        <xdr:cNvPr id="378" name="テキスト ボックス 377"/>
        <xdr:cNvSpPr txBox="1"/>
      </xdr:nvSpPr>
      <xdr:spPr>
        <a:xfrm>
          <a:off x="7626350" y="1007427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16510</xdr:rowOff>
    </xdr:from>
    <xdr:to>
      <xdr:col>36</xdr:col>
      <xdr:colOff>165100</xdr:colOff>
      <xdr:row>58</xdr:row>
      <xdr:rowOff>118110</xdr:rowOff>
    </xdr:to>
    <xdr:sp macro="" textlink="">
      <xdr:nvSpPr>
        <xdr:cNvPr id="379" name="楕円 378"/>
        <xdr:cNvSpPr/>
      </xdr:nvSpPr>
      <xdr:spPr>
        <a:xfrm>
          <a:off x="6921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109220</xdr:rowOff>
    </xdr:from>
    <xdr:ext cx="454660" cy="251460"/>
    <xdr:sp macro="" textlink="">
      <xdr:nvSpPr>
        <xdr:cNvPr id="380" name="テキスト ボックス 379"/>
        <xdr:cNvSpPr txBox="1"/>
      </xdr:nvSpPr>
      <xdr:spPr>
        <a:xfrm>
          <a:off x="6737350" y="1005332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4645" cy="217170"/>
    <xdr:sp macro="" textlink="">
      <xdr:nvSpPr>
        <xdr:cNvPr id="389" name="テキスト ボックス 388"/>
        <xdr:cNvSpPr txBox="1"/>
      </xdr:nvSpPr>
      <xdr:spPr>
        <a:xfrm>
          <a:off x="6565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3680" cy="259080"/>
    <xdr:sp macro="" textlink="">
      <xdr:nvSpPr>
        <xdr:cNvPr id="392" name="テキスト ボックス 391"/>
        <xdr:cNvSpPr txBox="1"/>
      </xdr:nvSpPr>
      <xdr:spPr>
        <a:xfrm>
          <a:off x="6355080" y="1344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6" name="テキスト ボックス 395"/>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0390" cy="248920"/>
    <xdr:sp macro="" textlink="">
      <xdr:nvSpPr>
        <xdr:cNvPr id="402" name="テキスト ボックス 401"/>
        <xdr:cNvSpPr txBox="1"/>
      </xdr:nvSpPr>
      <xdr:spPr>
        <a:xfrm>
          <a:off x="6008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168910</xdr:rowOff>
    </xdr:from>
    <xdr:to>
      <xdr:col>54</xdr:col>
      <xdr:colOff>189865</xdr:colOff>
      <xdr:row>78</xdr:row>
      <xdr:rowOff>163195</xdr:rowOff>
    </xdr:to>
    <xdr:cxnSp macro="">
      <xdr:nvCxnSpPr>
        <xdr:cNvPr id="404" name="直線コネクタ 403"/>
        <xdr:cNvCxnSpPr/>
      </xdr:nvCxnSpPr>
      <xdr:spPr>
        <a:xfrm flipV="1">
          <a:off x="10475595" y="119989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0825"/>
    <xdr:sp macro="" textlink="">
      <xdr:nvSpPr>
        <xdr:cNvPr id="405" name="商工費最小値テキスト"/>
        <xdr:cNvSpPr txBox="1"/>
      </xdr:nvSpPr>
      <xdr:spPr>
        <a:xfrm>
          <a:off x="10528300" y="13540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6" name="直線コネクタ 405"/>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115570</xdr:rowOff>
    </xdr:from>
    <xdr:ext cx="534670" cy="259080"/>
    <xdr:sp macro="" textlink="">
      <xdr:nvSpPr>
        <xdr:cNvPr id="407" name="商工費最大値テキスト"/>
        <xdr:cNvSpPr txBox="1"/>
      </xdr:nvSpPr>
      <xdr:spPr>
        <a:xfrm>
          <a:off x="10528300" y="1177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dr:col>54</xdr:col>
      <xdr:colOff>101600</xdr:colOff>
      <xdr:row>69</xdr:row>
      <xdr:rowOff>168910</xdr:rowOff>
    </xdr:from>
    <xdr:to>
      <xdr:col>55</xdr:col>
      <xdr:colOff>88900</xdr:colOff>
      <xdr:row>69</xdr:row>
      <xdr:rowOff>168910</xdr:rowOff>
    </xdr:to>
    <xdr:cxnSp macro="">
      <xdr:nvCxnSpPr>
        <xdr:cNvPr id="408" name="直線コネクタ 407"/>
        <xdr:cNvCxnSpPr/>
      </xdr:nvCxnSpPr>
      <xdr:spPr>
        <a:xfrm>
          <a:off x="10388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142240</xdr:rowOff>
    </xdr:from>
    <xdr:to>
      <xdr:col>55</xdr:col>
      <xdr:colOff>0</xdr:colOff>
      <xdr:row>77</xdr:row>
      <xdr:rowOff>58420</xdr:rowOff>
    </xdr:to>
    <xdr:cxnSp macro="">
      <xdr:nvCxnSpPr>
        <xdr:cNvPr id="409" name="直線コネクタ 408"/>
        <xdr:cNvCxnSpPr/>
      </xdr:nvCxnSpPr>
      <xdr:spPr>
        <a:xfrm flipV="1">
          <a:off x="9639300" y="1317244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95250</xdr:rowOff>
    </xdr:from>
    <xdr:ext cx="534670" cy="259080"/>
    <xdr:sp macro="" textlink="">
      <xdr:nvSpPr>
        <xdr:cNvPr id="410" name="商工費平均値テキスト"/>
        <xdr:cNvSpPr txBox="1"/>
      </xdr:nvSpPr>
      <xdr:spPr>
        <a:xfrm>
          <a:off x="10528300" y="12954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1" name="フローチャート: 判断 410"/>
        <xdr:cNvSpPr/>
      </xdr:nvSpPr>
      <xdr:spPr>
        <a:xfrm>
          <a:off x="10426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141605</xdr:rowOff>
    </xdr:from>
    <xdr:to>
      <xdr:col>50</xdr:col>
      <xdr:colOff>114300</xdr:colOff>
      <xdr:row>77</xdr:row>
      <xdr:rowOff>58420</xdr:rowOff>
    </xdr:to>
    <xdr:cxnSp macro="">
      <xdr:nvCxnSpPr>
        <xdr:cNvPr id="412" name="直線コネクタ 411"/>
        <xdr:cNvCxnSpPr/>
      </xdr:nvCxnSpPr>
      <xdr:spPr>
        <a:xfrm>
          <a:off x="8750300" y="1317180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52070</xdr:rowOff>
    </xdr:from>
    <xdr:to>
      <xdr:col>50</xdr:col>
      <xdr:colOff>165100</xdr:colOff>
      <xdr:row>77</xdr:row>
      <xdr:rowOff>153670</xdr:rowOff>
    </xdr:to>
    <xdr:sp macro="" textlink="">
      <xdr:nvSpPr>
        <xdr:cNvPr id="413" name="フローチャート: 判断 412"/>
        <xdr:cNvSpPr/>
      </xdr:nvSpPr>
      <xdr:spPr>
        <a:xfrm>
          <a:off x="958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144780</xdr:rowOff>
    </xdr:from>
    <xdr:ext cx="519430" cy="250190"/>
    <xdr:sp macro="" textlink="">
      <xdr:nvSpPr>
        <xdr:cNvPr id="414" name="テキスト ボックス 413"/>
        <xdr:cNvSpPr txBox="1"/>
      </xdr:nvSpPr>
      <xdr:spPr>
        <a:xfrm>
          <a:off x="9371965" y="1334643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141605</xdr:rowOff>
    </xdr:from>
    <xdr:to>
      <xdr:col>45</xdr:col>
      <xdr:colOff>177800</xdr:colOff>
      <xdr:row>77</xdr:row>
      <xdr:rowOff>83820</xdr:rowOff>
    </xdr:to>
    <xdr:cxnSp macro="">
      <xdr:nvCxnSpPr>
        <xdr:cNvPr id="415" name="直線コネクタ 414"/>
        <xdr:cNvCxnSpPr/>
      </xdr:nvCxnSpPr>
      <xdr:spPr>
        <a:xfrm flipV="1">
          <a:off x="7861300" y="1317180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70485</xdr:rowOff>
    </xdr:from>
    <xdr:to>
      <xdr:col>46</xdr:col>
      <xdr:colOff>38100</xdr:colOff>
      <xdr:row>78</xdr:row>
      <xdr:rowOff>635</xdr:rowOff>
    </xdr:to>
    <xdr:sp macro="" textlink="">
      <xdr:nvSpPr>
        <xdr:cNvPr id="416" name="フローチャート: 判断 415"/>
        <xdr:cNvSpPr/>
      </xdr:nvSpPr>
      <xdr:spPr>
        <a:xfrm>
          <a:off x="869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163195</xdr:rowOff>
    </xdr:from>
    <xdr:ext cx="519430" cy="259080"/>
    <xdr:sp macro="" textlink="">
      <xdr:nvSpPr>
        <xdr:cNvPr id="417" name="テキスト ボックス 416"/>
        <xdr:cNvSpPr txBox="1"/>
      </xdr:nvSpPr>
      <xdr:spPr>
        <a:xfrm>
          <a:off x="8482965" y="133648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77470</xdr:rowOff>
    </xdr:from>
    <xdr:to>
      <xdr:col>41</xdr:col>
      <xdr:colOff>50800</xdr:colOff>
      <xdr:row>77</xdr:row>
      <xdr:rowOff>83820</xdr:rowOff>
    </xdr:to>
    <xdr:cxnSp macro="">
      <xdr:nvCxnSpPr>
        <xdr:cNvPr id="418" name="直線コネクタ 417"/>
        <xdr:cNvCxnSpPr/>
      </xdr:nvCxnSpPr>
      <xdr:spPr>
        <a:xfrm>
          <a:off x="6972300" y="132791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9" name="フローチャート: 判断 418"/>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19430" cy="259080"/>
    <xdr:sp macro="" textlink="">
      <xdr:nvSpPr>
        <xdr:cNvPr id="420" name="テキスト ボックス 419"/>
        <xdr:cNvSpPr txBox="1"/>
      </xdr:nvSpPr>
      <xdr:spPr>
        <a:xfrm>
          <a:off x="7593965" y="133324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48260</xdr:rowOff>
    </xdr:from>
    <xdr:to>
      <xdr:col>36</xdr:col>
      <xdr:colOff>165100</xdr:colOff>
      <xdr:row>77</xdr:row>
      <xdr:rowOff>149860</xdr:rowOff>
    </xdr:to>
    <xdr:sp macro="" textlink="">
      <xdr:nvSpPr>
        <xdr:cNvPr id="421" name="フローチャート: 判断 420"/>
        <xdr:cNvSpPr/>
      </xdr:nvSpPr>
      <xdr:spPr>
        <a:xfrm>
          <a:off x="6921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140970</xdr:rowOff>
    </xdr:from>
    <xdr:ext cx="519430" cy="259080"/>
    <xdr:sp macro="" textlink="">
      <xdr:nvSpPr>
        <xdr:cNvPr id="422" name="テキスト ボックス 421"/>
        <xdr:cNvSpPr txBox="1"/>
      </xdr:nvSpPr>
      <xdr:spPr>
        <a:xfrm>
          <a:off x="6704965" y="133426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91440</xdr:rowOff>
    </xdr:from>
    <xdr:to>
      <xdr:col>55</xdr:col>
      <xdr:colOff>50800</xdr:colOff>
      <xdr:row>77</xdr:row>
      <xdr:rowOff>21590</xdr:rowOff>
    </xdr:to>
    <xdr:sp macro="" textlink="">
      <xdr:nvSpPr>
        <xdr:cNvPr id="428" name="楕円 427"/>
        <xdr:cNvSpPr/>
      </xdr:nvSpPr>
      <xdr:spPr>
        <a:xfrm>
          <a:off x="104267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69850</xdr:rowOff>
    </xdr:from>
    <xdr:ext cx="534670" cy="259080"/>
    <xdr:sp macro="" textlink="">
      <xdr:nvSpPr>
        <xdr:cNvPr id="429" name="商工費該当値テキスト"/>
        <xdr:cNvSpPr txBox="1"/>
      </xdr:nvSpPr>
      <xdr:spPr>
        <a:xfrm>
          <a:off x="10528300" y="13100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7620</xdr:rowOff>
    </xdr:from>
    <xdr:to>
      <xdr:col>50</xdr:col>
      <xdr:colOff>165100</xdr:colOff>
      <xdr:row>77</xdr:row>
      <xdr:rowOff>109220</xdr:rowOff>
    </xdr:to>
    <xdr:sp macro="" textlink="">
      <xdr:nvSpPr>
        <xdr:cNvPr id="430" name="楕円 429"/>
        <xdr:cNvSpPr/>
      </xdr:nvSpPr>
      <xdr:spPr>
        <a:xfrm>
          <a:off x="9588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125730</xdr:rowOff>
    </xdr:from>
    <xdr:ext cx="519430" cy="259080"/>
    <xdr:sp macro="" textlink="">
      <xdr:nvSpPr>
        <xdr:cNvPr id="431" name="テキスト ボックス 430"/>
        <xdr:cNvSpPr txBox="1"/>
      </xdr:nvSpPr>
      <xdr:spPr>
        <a:xfrm>
          <a:off x="9371965" y="129844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90805</xdr:rowOff>
    </xdr:from>
    <xdr:to>
      <xdr:col>46</xdr:col>
      <xdr:colOff>38100</xdr:colOff>
      <xdr:row>77</xdr:row>
      <xdr:rowOff>20955</xdr:rowOff>
    </xdr:to>
    <xdr:sp macro="" textlink="">
      <xdr:nvSpPr>
        <xdr:cNvPr id="432" name="楕円 431"/>
        <xdr:cNvSpPr/>
      </xdr:nvSpPr>
      <xdr:spPr>
        <a:xfrm>
          <a:off x="86995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37465</xdr:rowOff>
    </xdr:from>
    <xdr:ext cx="519430" cy="259080"/>
    <xdr:sp macro="" textlink="">
      <xdr:nvSpPr>
        <xdr:cNvPr id="433" name="テキスト ボックス 432"/>
        <xdr:cNvSpPr txBox="1"/>
      </xdr:nvSpPr>
      <xdr:spPr>
        <a:xfrm>
          <a:off x="8482965" y="1289621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33020</xdr:rowOff>
    </xdr:from>
    <xdr:to>
      <xdr:col>41</xdr:col>
      <xdr:colOff>101600</xdr:colOff>
      <xdr:row>77</xdr:row>
      <xdr:rowOff>134620</xdr:rowOff>
    </xdr:to>
    <xdr:sp macro="" textlink="">
      <xdr:nvSpPr>
        <xdr:cNvPr id="434" name="楕円 433"/>
        <xdr:cNvSpPr/>
      </xdr:nvSpPr>
      <xdr:spPr>
        <a:xfrm>
          <a:off x="7810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151130</xdr:rowOff>
    </xdr:from>
    <xdr:ext cx="519430" cy="259080"/>
    <xdr:sp macro="" textlink="">
      <xdr:nvSpPr>
        <xdr:cNvPr id="435" name="テキスト ボックス 434"/>
        <xdr:cNvSpPr txBox="1"/>
      </xdr:nvSpPr>
      <xdr:spPr>
        <a:xfrm>
          <a:off x="7593965" y="130098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26670</xdr:rowOff>
    </xdr:from>
    <xdr:to>
      <xdr:col>36</xdr:col>
      <xdr:colOff>165100</xdr:colOff>
      <xdr:row>77</xdr:row>
      <xdr:rowOff>128270</xdr:rowOff>
    </xdr:to>
    <xdr:sp macro="" textlink="">
      <xdr:nvSpPr>
        <xdr:cNvPr id="436" name="楕円 435"/>
        <xdr:cNvSpPr/>
      </xdr:nvSpPr>
      <xdr:spPr>
        <a:xfrm>
          <a:off x="6921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144780</xdr:rowOff>
    </xdr:from>
    <xdr:ext cx="519430" cy="250190"/>
    <xdr:sp macro="" textlink="">
      <xdr:nvSpPr>
        <xdr:cNvPr id="437" name="テキスト ボックス 436"/>
        <xdr:cNvSpPr txBox="1"/>
      </xdr:nvSpPr>
      <xdr:spPr>
        <a:xfrm>
          <a:off x="6704965" y="1300353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4645" cy="217170"/>
    <xdr:sp macro="" textlink="">
      <xdr:nvSpPr>
        <xdr:cNvPr id="446" name="テキスト ボックス 445"/>
        <xdr:cNvSpPr txBox="1"/>
      </xdr:nvSpPr>
      <xdr:spPr>
        <a:xfrm>
          <a:off x="6565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3680" cy="248920"/>
    <xdr:sp macro="" textlink="">
      <xdr:nvSpPr>
        <xdr:cNvPr id="448" name="テキスト ボックス 447"/>
        <xdr:cNvSpPr txBox="1"/>
      </xdr:nvSpPr>
      <xdr:spPr>
        <a:xfrm>
          <a:off x="6355080" y="17256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0" name="テキスト ボックス 449"/>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2" name="テキスト ボックス 451"/>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0390" cy="251460"/>
    <xdr:sp macro="" textlink="">
      <xdr:nvSpPr>
        <xdr:cNvPr id="456" name="テキスト ボックス 455"/>
        <xdr:cNvSpPr txBox="1"/>
      </xdr:nvSpPr>
      <xdr:spPr>
        <a:xfrm>
          <a:off x="6008370" y="15951200"/>
          <a:ext cx="580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0390" cy="258445"/>
    <xdr:sp macro="" textlink="">
      <xdr:nvSpPr>
        <xdr:cNvPr id="458" name="テキスト ボックス 457"/>
        <xdr:cNvSpPr txBox="1"/>
      </xdr:nvSpPr>
      <xdr:spPr>
        <a:xfrm>
          <a:off x="6008370" y="1562417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0390" cy="259080"/>
    <xdr:sp macro="" textlink="">
      <xdr:nvSpPr>
        <xdr:cNvPr id="460" name="テキスト ボックス 459"/>
        <xdr:cNvSpPr txBox="1"/>
      </xdr:nvSpPr>
      <xdr:spPr>
        <a:xfrm>
          <a:off x="6008370" y="15297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0390" cy="248920"/>
    <xdr:sp macro="" textlink="">
      <xdr:nvSpPr>
        <xdr:cNvPr id="462" name="テキスト ボックス 461"/>
        <xdr:cNvSpPr txBox="1"/>
      </xdr:nvSpPr>
      <xdr:spPr>
        <a:xfrm>
          <a:off x="6008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44450</xdr:rowOff>
    </xdr:from>
    <xdr:to>
      <xdr:col>54</xdr:col>
      <xdr:colOff>189865</xdr:colOff>
      <xdr:row>100</xdr:row>
      <xdr:rowOff>1270</xdr:rowOff>
    </xdr:to>
    <xdr:cxnSp macro="">
      <xdr:nvCxnSpPr>
        <xdr:cNvPr id="464" name="直線コネクタ 463"/>
        <xdr:cNvCxnSpPr/>
      </xdr:nvCxnSpPr>
      <xdr:spPr>
        <a:xfrm flipV="1">
          <a:off x="10475595" y="1564640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5080</xdr:rowOff>
    </xdr:from>
    <xdr:ext cx="534670" cy="259080"/>
    <xdr:sp macro="" textlink="">
      <xdr:nvSpPr>
        <xdr:cNvPr id="465" name="土木費最小値テキスト"/>
        <xdr:cNvSpPr txBox="1"/>
      </xdr:nvSpPr>
      <xdr:spPr>
        <a:xfrm>
          <a:off x="10528300"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1270</xdr:rowOff>
    </xdr:from>
    <xdr:to>
      <xdr:col>55</xdr:col>
      <xdr:colOff>88900</xdr:colOff>
      <xdr:row>100</xdr:row>
      <xdr:rowOff>1270</xdr:rowOff>
    </xdr:to>
    <xdr:cxnSp macro="">
      <xdr:nvCxnSpPr>
        <xdr:cNvPr id="466" name="直線コネクタ 465"/>
        <xdr:cNvCxnSpPr/>
      </xdr:nvCxnSpPr>
      <xdr:spPr>
        <a:xfrm>
          <a:off x="10388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162560</xdr:rowOff>
    </xdr:from>
    <xdr:ext cx="598805" cy="259080"/>
    <xdr:sp macro="" textlink="">
      <xdr:nvSpPr>
        <xdr:cNvPr id="467" name="土木費最大値テキスト"/>
        <xdr:cNvSpPr txBox="1"/>
      </xdr:nvSpPr>
      <xdr:spPr>
        <a:xfrm>
          <a:off x="10528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dr:col>54</xdr:col>
      <xdr:colOff>101600</xdr:colOff>
      <xdr:row>91</xdr:row>
      <xdr:rowOff>44450</xdr:rowOff>
    </xdr:from>
    <xdr:to>
      <xdr:col>55</xdr:col>
      <xdr:colOff>88900</xdr:colOff>
      <xdr:row>91</xdr:row>
      <xdr:rowOff>44450</xdr:rowOff>
    </xdr:to>
    <xdr:cxnSp macro="">
      <xdr:nvCxnSpPr>
        <xdr:cNvPr id="468" name="直線コネクタ 467"/>
        <xdr:cNvCxnSpPr/>
      </xdr:nvCxnSpPr>
      <xdr:spPr>
        <a:xfrm>
          <a:off x="10388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xdr:rowOff>
    </xdr:from>
    <xdr:to>
      <xdr:col>55</xdr:col>
      <xdr:colOff>0</xdr:colOff>
      <xdr:row>98</xdr:row>
      <xdr:rowOff>19050</xdr:rowOff>
    </xdr:to>
    <xdr:cxnSp macro="">
      <xdr:nvCxnSpPr>
        <xdr:cNvPr id="469" name="直線コネクタ 468"/>
        <xdr:cNvCxnSpPr/>
      </xdr:nvCxnSpPr>
      <xdr:spPr>
        <a:xfrm flipV="1">
          <a:off x="9639300" y="1680273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79375</xdr:rowOff>
    </xdr:from>
    <xdr:ext cx="534670" cy="258445"/>
    <xdr:sp macro="" textlink="">
      <xdr:nvSpPr>
        <xdr:cNvPr id="470" name="土木費平均値テキスト"/>
        <xdr:cNvSpPr txBox="1"/>
      </xdr:nvSpPr>
      <xdr:spPr>
        <a:xfrm>
          <a:off x="10528300" y="16538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71" name="フローチャート: 判断 470"/>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152400</xdr:rowOff>
    </xdr:from>
    <xdr:to>
      <xdr:col>50</xdr:col>
      <xdr:colOff>114300</xdr:colOff>
      <xdr:row>98</xdr:row>
      <xdr:rowOff>19050</xdr:rowOff>
    </xdr:to>
    <xdr:cxnSp macro="">
      <xdr:nvCxnSpPr>
        <xdr:cNvPr id="472" name="直線コネクタ 471"/>
        <xdr:cNvCxnSpPr/>
      </xdr:nvCxnSpPr>
      <xdr:spPr>
        <a:xfrm>
          <a:off x="8750300" y="167830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155575</xdr:rowOff>
    </xdr:from>
    <xdr:to>
      <xdr:col>50</xdr:col>
      <xdr:colOff>165100</xdr:colOff>
      <xdr:row>98</xdr:row>
      <xdr:rowOff>86360</xdr:rowOff>
    </xdr:to>
    <xdr:sp macro="" textlink="">
      <xdr:nvSpPr>
        <xdr:cNvPr id="473" name="フローチャート: 判断 472"/>
        <xdr:cNvSpPr/>
      </xdr:nvSpPr>
      <xdr:spPr>
        <a:xfrm>
          <a:off x="9588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76835</xdr:rowOff>
    </xdr:from>
    <xdr:ext cx="519430" cy="249555"/>
    <xdr:sp macro="" textlink="">
      <xdr:nvSpPr>
        <xdr:cNvPr id="474" name="テキスト ボックス 473"/>
        <xdr:cNvSpPr txBox="1"/>
      </xdr:nvSpPr>
      <xdr:spPr>
        <a:xfrm>
          <a:off x="9371965" y="16878935"/>
          <a:ext cx="51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83185</xdr:rowOff>
    </xdr:from>
    <xdr:to>
      <xdr:col>45</xdr:col>
      <xdr:colOff>177800</xdr:colOff>
      <xdr:row>97</xdr:row>
      <xdr:rowOff>152400</xdr:rowOff>
    </xdr:to>
    <xdr:cxnSp macro="">
      <xdr:nvCxnSpPr>
        <xdr:cNvPr id="475" name="直線コネクタ 474"/>
        <xdr:cNvCxnSpPr/>
      </xdr:nvCxnSpPr>
      <xdr:spPr>
        <a:xfrm>
          <a:off x="7861300" y="16542385"/>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125730</xdr:rowOff>
    </xdr:from>
    <xdr:to>
      <xdr:col>46</xdr:col>
      <xdr:colOff>38100</xdr:colOff>
      <xdr:row>98</xdr:row>
      <xdr:rowOff>55880</xdr:rowOff>
    </xdr:to>
    <xdr:sp macro="" textlink="">
      <xdr:nvSpPr>
        <xdr:cNvPr id="476" name="フローチャート: 判断 475"/>
        <xdr:cNvSpPr/>
      </xdr:nvSpPr>
      <xdr:spPr>
        <a:xfrm>
          <a:off x="869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46990</xdr:rowOff>
    </xdr:from>
    <xdr:ext cx="519430" cy="259080"/>
    <xdr:sp macro="" textlink="">
      <xdr:nvSpPr>
        <xdr:cNvPr id="477" name="テキスト ボックス 476"/>
        <xdr:cNvSpPr txBox="1"/>
      </xdr:nvSpPr>
      <xdr:spPr>
        <a:xfrm>
          <a:off x="8482965" y="168490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83185</xdr:rowOff>
    </xdr:from>
    <xdr:to>
      <xdr:col>41</xdr:col>
      <xdr:colOff>50800</xdr:colOff>
      <xdr:row>98</xdr:row>
      <xdr:rowOff>31115</xdr:rowOff>
    </xdr:to>
    <xdr:cxnSp macro="">
      <xdr:nvCxnSpPr>
        <xdr:cNvPr id="478" name="直線コネクタ 477"/>
        <xdr:cNvCxnSpPr/>
      </xdr:nvCxnSpPr>
      <xdr:spPr>
        <a:xfrm flipV="1">
          <a:off x="6972300" y="16542385"/>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92075</xdr:rowOff>
    </xdr:from>
    <xdr:to>
      <xdr:col>41</xdr:col>
      <xdr:colOff>101600</xdr:colOff>
      <xdr:row>98</xdr:row>
      <xdr:rowOff>22225</xdr:rowOff>
    </xdr:to>
    <xdr:sp macro="" textlink="">
      <xdr:nvSpPr>
        <xdr:cNvPr id="479" name="フローチャート: 判断 478"/>
        <xdr:cNvSpPr/>
      </xdr:nvSpPr>
      <xdr:spPr>
        <a:xfrm>
          <a:off x="7810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13335</xdr:rowOff>
    </xdr:from>
    <xdr:ext cx="519430" cy="259080"/>
    <xdr:sp macro="" textlink="">
      <xdr:nvSpPr>
        <xdr:cNvPr id="480" name="テキスト ボックス 479"/>
        <xdr:cNvSpPr txBox="1"/>
      </xdr:nvSpPr>
      <xdr:spPr>
        <a:xfrm>
          <a:off x="7593965" y="1681543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160020</xdr:rowOff>
    </xdr:from>
    <xdr:to>
      <xdr:col>36</xdr:col>
      <xdr:colOff>165100</xdr:colOff>
      <xdr:row>98</xdr:row>
      <xdr:rowOff>90170</xdr:rowOff>
    </xdr:to>
    <xdr:sp macro="" textlink="">
      <xdr:nvSpPr>
        <xdr:cNvPr id="481" name="フローチャート: 判断 480"/>
        <xdr:cNvSpPr/>
      </xdr:nvSpPr>
      <xdr:spPr>
        <a:xfrm>
          <a:off x="6921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81280</xdr:rowOff>
    </xdr:from>
    <xdr:ext cx="519430" cy="259080"/>
    <xdr:sp macro="" textlink="">
      <xdr:nvSpPr>
        <xdr:cNvPr id="482" name="テキスト ボックス 481"/>
        <xdr:cNvSpPr txBox="1"/>
      </xdr:nvSpPr>
      <xdr:spPr>
        <a:xfrm>
          <a:off x="6704965" y="168833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121285</xdr:rowOff>
    </xdr:from>
    <xdr:to>
      <xdr:col>55</xdr:col>
      <xdr:colOff>50800</xdr:colOff>
      <xdr:row>98</xdr:row>
      <xdr:rowOff>52070</xdr:rowOff>
    </xdr:to>
    <xdr:sp macro="" textlink="">
      <xdr:nvSpPr>
        <xdr:cNvPr id="488" name="楕円 487"/>
        <xdr:cNvSpPr/>
      </xdr:nvSpPr>
      <xdr:spPr>
        <a:xfrm>
          <a:off x="104267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99695</xdr:rowOff>
    </xdr:from>
    <xdr:ext cx="534670" cy="249555"/>
    <xdr:sp macro="" textlink="">
      <xdr:nvSpPr>
        <xdr:cNvPr id="489" name="土木費該当値テキスト"/>
        <xdr:cNvSpPr txBox="1"/>
      </xdr:nvSpPr>
      <xdr:spPr>
        <a:xfrm>
          <a:off x="10528300" y="167303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139700</xdr:rowOff>
    </xdr:from>
    <xdr:to>
      <xdr:col>50</xdr:col>
      <xdr:colOff>165100</xdr:colOff>
      <xdr:row>98</xdr:row>
      <xdr:rowOff>69850</xdr:rowOff>
    </xdr:to>
    <xdr:sp macro="" textlink="">
      <xdr:nvSpPr>
        <xdr:cNvPr id="490" name="楕円 489"/>
        <xdr:cNvSpPr/>
      </xdr:nvSpPr>
      <xdr:spPr>
        <a:xfrm>
          <a:off x="9588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86360</xdr:rowOff>
    </xdr:from>
    <xdr:ext cx="519430" cy="251460"/>
    <xdr:sp macro="" textlink="">
      <xdr:nvSpPr>
        <xdr:cNvPr id="491" name="テキスト ボックス 490"/>
        <xdr:cNvSpPr txBox="1"/>
      </xdr:nvSpPr>
      <xdr:spPr>
        <a:xfrm>
          <a:off x="9371965" y="1654556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101600</xdr:rowOff>
    </xdr:from>
    <xdr:to>
      <xdr:col>46</xdr:col>
      <xdr:colOff>38100</xdr:colOff>
      <xdr:row>98</xdr:row>
      <xdr:rowOff>31750</xdr:rowOff>
    </xdr:to>
    <xdr:sp macro="" textlink="">
      <xdr:nvSpPr>
        <xdr:cNvPr id="492" name="楕円 491"/>
        <xdr:cNvSpPr/>
      </xdr:nvSpPr>
      <xdr:spPr>
        <a:xfrm>
          <a:off x="8699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48260</xdr:rowOff>
    </xdr:from>
    <xdr:ext cx="519430" cy="259080"/>
    <xdr:sp macro="" textlink="">
      <xdr:nvSpPr>
        <xdr:cNvPr id="493" name="テキスト ボックス 492"/>
        <xdr:cNvSpPr txBox="1"/>
      </xdr:nvSpPr>
      <xdr:spPr>
        <a:xfrm>
          <a:off x="8482965" y="165074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32385</xdr:rowOff>
    </xdr:from>
    <xdr:to>
      <xdr:col>41</xdr:col>
      <xdr:colOff>101600</xdr:colOff>
      <xdr:row>96</xdr:row>
      <xdr:rowOff>133985</xdr:rowOff>
    </xdr:to>
    <xdr:sp macro="" textlink="">
      <xdr:nvSpPr>
        <xdr:cNvPr id="494" name="楕円 493"/>
        <xdr:cNvSpPr/>
      </xdr:nvSpPr>
      <xdr:spPr>
        <a:xfrm>
          <a:off x="7810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150495</xdr:rowOff>
    </xdr:from>
    <xdr:ext cx="519430" cy="259080"/>
    <xdr:sp macro="" textlink="">
      <xdr:nvSpPr>
        <xdr:cNvPr id="495" name="テキスト ボックス 494"/>
        <xdr:cNvSpPr txBox="1"/>
      </xdr:nvSpPr>
      <xdr:spPr>
        <a:xfrm>
          <a:off x="7593965" y="1626679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151765</xdr:rowOff>
    </xdr:from>
    <xdr:to>
      <xdr:col>36</xdr:col>
      <xdr:colOff>165100</xdr:colOff>
      <xdr:row>98</xdr:row>
      <xdr:rowOff>81915</xdr:rowOff>
    </xdr:to>
    <xdr:sp macro="" textlink="">
      <xdr:nvSpPr>
        <xdr:cNvPr id="496" name="楕円 495"/>
        <xdr:cNvSpPr/>
      </xdr:nvSpPr>
      <xdr:spPr>
        <a:xfrm>
          <a:off x="6921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98425</xdr:rowOff>
    </xdr:from>
    <xdr:ext cx="519430" cy="250825"/>
    <xdr:sp macro="" textlink="">
      <xdr:nvSpPr>
        <xdr:cNvPr id="497" name="テキスト ボックス 496"/>
        <xdr:cNvSpPr txBox="1"/>
      </xdr:nvSpPr>
      <xdr:spPr>
        <a:xfrm>
          <a:off x="6704965" y="1655762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4645" cy="217170"/>
    <xdr:sp macro="" textlink="">
      <xdr:nvSpPr>
        <xdr:cNvPr id="506" name="テキスト ボックス 505"/>
        <xdr:cNvSpPr txBox="1"/>
      </xdr:nvSpPr>
      <xdr:spPr>
        <a:xfrm>
          <a:off x="12407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3680" cy="248920"/>
    <xdr:sp macro="" textlink="">
      <xdr:nvSpPr>
        <xdr:cNvPr id="508" name="テキスト ボックス 507"/>
        <xdr:cNvSpPr txBox="1"/>
      </xdr:nvSpPr>
      <xdr:spPr>
        <a:xfrm>
          <a:off x="12197080" y="6969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0" name="テキスト ボックス 509"/>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4" name="テキスト ボックス 513"/>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20" name="テキスト ボックス 519"/>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165100</xdr:rowOff>
    </xdr:from>
    <xdr:to>
      <xdr:col>85</xdr:col>
      <xdr:colOff>126365</xdr:colOff>
      <xdr:row>39</xdr:row>
      <xdr:rowOff>15875</xdr:rowOff>
    </xdr:to>
    <xdr:cxnSp macro="">
      <xdr:nvCxnSpPr>
        <xdr:cNvPr id="522" name="直線コネクタ 521"/>
        <xdr:cNvCxnSpPr/>
      </xdr:nvCxnSpPr>
      <xdr:spPr>
        <a:xfrm flipV="1">
          <a:off x="1631759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19685</xdr:rowOff>
    </xdr:from>
    <xdr:ext cx="534670" cy="249555"/>
    <xdr:sp macro="" textlink="">
      <xdr:nvSpPr>
        <xdr:cNvPr id="523" name="消防費最小値テキスト"/>
        <xdr:cNvSpPr txBox="1"/>
      </xdr:nvSpPr>
      <xdr:spPr>
        <a:xfrm>
          <a:off x="16370300" y="67062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15875</xdr:rowOff>
    </xdr:from>
    <xdr:to>
      <xdr:col>86</xdr:col>
      <xdr:colOff>25400</xdr:colOff>
      <xdr:row>39</xdr:row>
      <xdr:rowOff>15875</xdr:rowOff>
    </xdr:to>
    <xdr:cxnSp macro="">
      <xdr:nvCxnSpPr>
        <xdr:cNvPr id="524" name="直線コネクタ 523"/>
        <xdr:cNvCxnSpPr/>
      </xdr:nvCxnSpPr>
      <xdr:spPr>
        <a:xfrm>
          <a:off x="16230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111760</xdr:rowOff>
    </xdr:from>
    <xdr:ext cx="534670" cy="248920"/>
    <xdr:sp macro="" textlink="">
      <xdr:nvSpPr>
        <xdr:cNvPr id="525" name="消防費最大値テキスト"/>
        <xdr:cNvSpPr txBox="1"/>
      </xdr:nvSpPr>
      <xdr:spPr>
        <a:xfrm>
          <a:off x="16370300" y="49123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dr:col>85</xdr:col>
      <xdr:colOff>38100</xdr:colOff>
      <xdr:row>29</xdr:row>
      <xdr:rowOff>165100</xdr:rowOff>
    </xdr:from>
    <xdr:to>
      <xdr:col>86</xdr:col>
      <xdr:colOff>25400</xdr:colOff>
      <xdr:row>29</xdr:row>
      <xdr:rowOff>165100</xdr:rowOff>
    </xdr:to>
    <xdr:cxnSp macro="">
      <xdr:nvCxnSpPr>
        <xdr:cNvPr id="526" name="直線コネクタ 525"/>
        <xdr:cNvCxnSpPr/>
      </xdr:nvCxnSpPr>
      <xdr:spPr>
        <a:xfrm>
          <a:off x="16230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100330</xdr:rowOff>
    </xdr:from>
    <xdr:to>
      <xdr:col>85</xdr:col>
      <xdr:colOff>127000</xdr:colOff>
      <xdr:row>37</xdr:row>
      <xdr:rowOff>133350</xdr:rowOff>
    </xdr:to>
    <xdr:cxnSp macro="">
      <xdr:nvCxnSpPr>
        <xdr:cNvPr id="527" name="直線コネクタ 526"/>
        <xdr:cNvCxnSpPr/>
      </xdr:nvCxnSpPr>
      <xdr:spPr>
        <a:xfrm flipV="1">
          <a:off x="15481300" y="6272530"/>
          <a:ext cx="8382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60960</xdr:rowOff>
    </xdr:from>
    <xdr:ext cx="534670" cy="259080"/>
    <xdr:sp macro="" textlink="">
      <xdr:nvSpPr>
        <xdr:cNvPr id="528" name="消防費平均値テキスト"/>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177800</xdr:colOff>
      <xdr:row>36</xdr:row>
      <xdr:rowOff>139700</xdr:rowOff>
    </xdr:to>
    <xdr:sp macro="" textlink="">
      <xdr:nvSpPr>
        <xdr:cNvPr id="529" name="フローチャート: 判断 528"/>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37</xdr:row>
      <xdr:rowOff>150495</xdr:rowOff>
    </xdr:to>
    <xdr:cxnSp macro="">
      <xdr:nvCxnSpPr>
        <xdr:cNvPr id="530" name="直線コネクタ 529"/>
        <xdr:cNvCxnSpPr/>
      </xdr:nvCxnSpPr>
      <xdr:spPr>
        <a:xfrm flipV="1">
          <a:off x="14592300" y="6477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31" name="フローチャート: 判断 530"/>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19430" cy="251460"/>
    <xdr:sp macro="" textlink="">
      <xdr:nvSpPr>
        <xdr:cNvPr id="532" name="テキスト ボックス 531"/>
        <xdr:cNvSpPr txBox="1"/>
      </xdr:nvSpPr>
      <xdr:spPr>
        <a:xfrm>
          <a:off x="15213965" y="604139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132080</xdr:rowOff>
    </xdr:from>
    <xdr:to>
      <xdr:col>76</xdr:col>
      <xdr:colOff>114300</xdr:colOff>
      <xdr:row>37</xdr:row>
      <xdr:rowOff>150495</xdr:rowOff>
    </xdr:to>
    <xdr:cxnSp macro="">
      <xdr:nvCxnSpPr>
        <xdr:cNvPr id="533" name="直線コネクタ 532"/>
        <xdr:cNvCxnSpPr/>
      </xdr:nvCxnSpPr>
      <xdr:spPr>
        <a:xfrm>
          <a:off x="13703300" y="64757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34" name="フローチャート: 判断 533"/>
        <xdr:cNvSpPr/>
      </xdr:nvSpPr>
      <xdr:spPr>
        <a:xfrm>
          <a:off x="14541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92075</xdr:rowOff>
    </xdr:from>
    <xdr:ext cx="519430" cy="259080"/>
    <xdr:sp macro="" textlink="">
      <xdr:nvSpPr>
        <xdr:cNvPr id="535" name="テキスト ボックス 534"/>
        <xdr:cNvSpPr txBox="1"/>
      </xdr:nvSpPr>
      <xdr:spPr>
        <a:xfrm>
          <a:off x="14324965" y="609282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102235</xdr:rowOff>
    </xdr:from>
    <xdr:to>
      <xdr:col>71</xdr:col>
      <xdr:colOff>177800</xdr:colOff>
      <xdr:row>37</xdr:row>
      <xdr:rowOff>132080</xdr:rowOff>
    </xdr:to>
    <xdr:cxnSp macro="">
      <xdr:nvCxnSpPr>
        <xdr:cNvPr id="536" name="直線コネクタ 535"/>
        <xdr:cNvCxnSpPr/>
      </xdr:nvCxnSpPr>
      <xdr:spPr>
        <a:xfrm>
          <a:off x="12814300" y="5760085"/>
          <a:ext cx="889000" cy="715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140970</xdr:rowOff>
    </xdr:from>
    <xdr:to>
      <xdr:col>72</xdr:col>
      <xdr:colOff>38100</xdr:colOff>
      <xdr:row>37</xdr:row>
      <xdr:rowOff>71120</xdr:rowOff>
    </xdr:to>
    <xdr:sp macro="" textlink="">
      <xdr:nvSpPr>
        <xdr:cNvPr id="537" name="フローチャート: 判断 536"/>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87630</xdr:rowOff>
    </xdr:from>
    <xdr:ext cx="519430" cy="250190"/>
    <xdr:sp macro="" textlink="">
      <xdr:nvSpPr>
        <xdr:cNvPr id="538" name="テキスト ボックス 537"/>
        <xdr:cNvSpPr txBox="1"/>
      </xdr:nvSpPr>
      <xdr:spPr>
        <a:xfrm>
          <a:off x="13435965" y="608838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9" name="フローチャート: 判断 538"/>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63500</xdr:rowOff>
    </xdr:from>
    <xdr:ext cx="519430" cy="251460"/>
    <xdr:sp macro="" textlink="">
      <xdr:nvSpPr>
        <xdr:cNvPr id="540" name="テキスト ボックス 539"/>
        <xdr:cNvSpPr txBox="1"/>
      </xdr:nvSpPr>
      <xdr:spPr>
        <a:xfrm>
          <a:off x="12546965" y="6407150"/>
          <a:ext cx="5194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49530</xdr:rowOff>
    </xdr:from>
    <xdr:to>
      <xdr:col>85</xdr:col>
      <xdr:colOff>177800</xdr:colOff>
      <xdr:row>36</xdr:row>
      <xdr:rowOff>151130</xdr:rowOff>
    </xdr:to>
    <xdr:sp macro="" textlink="">
      <xdr:nvSpPr>
        <xdr:cNvPr id="546" name="楕円 545"/>
        <xdr:cNvSpPr/>
      </xdr:nvSpPr>
      <xdr:spPr>
        <a:xfrm>
          <a:off x="162687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27940</xdr:rowOff>
    </xdr:from>
    <xdr:ext cx="534670" cy="259080"/>
    <xdr:sp macro="" textlink="">
      <xdr:nvSpPr>
        <xdr:cNvPr id="547" name="消防費該当値テキスト"/>
        <xdr:cNvSpPr txBox="1"/>
      </xdr:nvSpPr>
      <xdr:spPr>
        <a:xfrm>
          <a:off x="16370300" y="6200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48" name="楕円 547"/>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3810</xdr:rowOff>
    </xdr:from>
    <xdr:ext cx="519430" cy="259080"/>
    <xdr:sp macro="" textlink="">
      <xdr:nvSpPr>
        <xdr:cNvPr id="549" name="テキスト ボックス 548"/>
        <xdr:cNvSpPr txBox="1"/>
      </xdr:nvSpPr>
      <xdr:spPr>
        <a:xfrm>
          <a:off x="15213965" y="65189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99695</xdr:rowOff>
    </xdr:from>
    <xdr:to>
      <xdr:col>76</xdr:col>
      <xdr:colOff>165100</xdr:colOff>
      <xdr:row>38</xdr:row>
      <xdr:rowOff>29845</xdr:rowOff>
    </xdr:to>
    <xdr:sp macro="" textlink="">
      <xdr:nvSpPr>
        <xdr:cNvPr id="550" name="楕円 549"/>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20955</xdr:rowOff>
    </xdr:from>
    <xdr:ext cx="519430" cy="248285"/>
    <xdr:sp macro="" textlink="">
      <xdr:nvSpPr>
        <xdr:cNvPr id="551" name="テキスト ボックス 550"/>
        <xdr:cNvSpPr txBox="1"/>
      </xdr:nvSpPr>
      <xdr:spPr>
        <a:xfrm>
          <a:off x="14324965" y="653605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80645</xdr:rowOff>
    </xdr:from>
    <xdr:to>
      <xdr:col>72</xdr:col>
      <xdr:colOff>38100</xdr:colOff>
      <xdr:row>38</xdr:row>
      <xdr:rowOff>10795</xdr:rowOff>
    </xdr:to>
    <xdr:sp macro="" textlink="">
      <xdr:nvSpPr>
        <xdr:cNvPr id="552" name="楕円 551"/>
        <xdr:cNvSpPr/>
      </xdr:nvSpPr>
      <xdr:spPr>
        <a:xfrm>
          <a:off x="13652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1905</xdr:rowOff>
    </xdr:from>
    <xdr:ext cx="519430" cy="259080"/>
    <xdr:sp macro="" textlink="">
      <xdr:nvSpPr>
        <xdr:cNvPr id="553" name="テキスト ボックス 552"/>
        <xdr:cNvSpPr txBox="1"/>
      </xdr:nvSpPr>
      <xdr:spPr>
        <a:xfrm>
          <a:off x="13435965" y="651700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52070</xdr:rowOff>
    </xdr:from>
    <xdr:to>
      <xdr:col>67</xdr:col>
      <xdr:colOff>101600</xdr:colOff>
      <xdr:row>33</xdr:row>
      <xdr:rowOff>153035</xdr:rowOff>
    </xdr:to>
    <xdr:sp macro="" textlink="">
      <xdr:nvSpPr>
        <xdr:cNvPr id="554" name="楕円 553"/>
        <xdr:cNvSpPr/>
      </xdr:nvSpPr>
      <xdr:spPr>
        <a:xfrm>
          <a:off x="127635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169545</xdr:rowOff>
    </xdr:from>
    <xdr:ext cx="519430" cy="248285"/>
    <xdr:sp macro="" textlink="">
      <xdr:nvSpPr>
        <xdr:cNvPr id="555" name="テキスト ボックス 554"/>
        <xdr:cNvSpPr txBox="1"/>
      </xdr:nvSpPr>
      <xdr:spPr>
        <a:xfrm>
          <a:off x="12546965" y="5484495"/>
          <a:ext cx="5194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4645" cy="217170"/>
    <xdr:sp macro="" textlink="">
      <xdr:nvSpPr>
        <xdr:cNvPr id="564" name="テキスト ボックス 563"/>
        <xdr:cNvSpPr txBox="1"/>
      </xdr:nvSpPr>
      <xdr:spPr>
        <a:xfrm>
          <a:off x="12407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3680" cy="248920"/>
    <xdr:sp macro="" textlink="">
      <xdr:nvSpPr>
        <xdr:cNvPr id="566" name="テキスト ボックス 565"/>
        <xdr:cNvSpPr txBox="1"/>
      </xdr:nvSpPr>
      <xdr:spPr>
        <a:xfrm>
          <a:off x="12197080" y="10398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7" name="直線コネクタ 566"/>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8" name="テキスト ボックス 567"/>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9" name="直線コネクタ 568"/>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70" name="テキスト ボックス 569"/>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1" name="直線コネクタ 570"/>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2" name="テキスト ボックス 571"/>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3" name="直線コネクタ 572"/>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0390" cy="251460"/>
    <xdr:sp macro="" textlink="">
      <xdr:nvSpPr>
        <xdr:cNvPr id="574" name="テキスト ボックス 573"/>
        <xdr:cNvSpPr txBox="1"/>
      </xdr:nvSpPr>
      <xdr:spPr>
        <a:xfrm>
          <a:off x="11850370" y="9093200"/>
          <a:ext cx="5803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5" name="直線コネクタ 574"/>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0390" cy="258445"/>
    <xdr:sp macro="" textlink="">
      <xdr:nvSpPr>
        <xdr:cNvPr id="576" name="テキスト ボックス 575"/>
        <xdr:cNvSpPr txBox="1"/>
      </xdr:nvSpPr>
      <xdr:spPr>
        <a:xfrm>
          <a:off x="11850370" y="876617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7" name="直線コネクタ 576"/>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0390" cy="259080"/>
    <xdr:sp macro="" textlink="">
      <xdr:nvSpPr>
        <xdr:cNvPr id="578" name="テキスト ボックス 577"/>
        <xdr:cNvSpPr txBox="1"/>
      </xdr:nvSpPr>
      <xdr:spPr>
        <a:xfrm>
          <a:off x="11850370" y="8439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0390" cy="248920"/>
    <xdr:sp macro="" textlink="">
      <xdr:nvSpPr>
        <xdr:cNvPr id="580" name="テキスト ボックス 579"/>
        <xdr:cNvSpPr txBox="1"/>
      </xdr:nvSpPr>
      <xdr:spPr>
        <a:xfrm>
          <a:off x="11850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15875</xdr:rowOff>
    </xdr:from>
    <xdr:to>
      <xdr:col>85</xdr:col>
      <xdr:colOff>126365</xdr:colOff>
      <xdr:row>59</xdr:row>
      <xdr:rowOff>73025</xdr:rowOff>
    </xdr:to>
    <xdr:cxnSp macro="">
      <xdr:nvCxnSpPr>
        <xdr:cNvPr id="582" name="直線コネクタ 581"/>
        <xdr:cNvCxnSpPr/>
      </xdr:nvCxnSpPr>
      <xdr:spPr>
        <a:xfrm flipV="1">
          <a:off x="1631759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76835</xdr:rowOff>
    </xdr:from>
    <xdr:ext cx="534670" cy="249555"/>
    <xdr:sp macro="" textlink="">
      <xdr:nvSpPr>
        <xdr:cNvPr id="583" name="教育費最小値テキスト"/>
        <xdr:cNvSpPr txBox="1"/>
      </xdr:nvSpPr>
      <xdr:spPr>
        <a:xfrm>
          <a:off x="16370300" y="10192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73025</xdr:rowOff>
    </xdr:from>
    <xdr:to>
      <xdr:col>86</xdr:col>
      <xdr:colOff>25400</xdr:colOff>
      <xdr:row>59</xdr:row>
      <xdr:rowOff>73025</xdr:rowOff>
    </xdr:to>
    <xdr:cxnSp macro="">
      <xdr:nvCxnSpPr>
        <xdr:cNvPr id="584" name="直線コネクタ 583"/>
        <xdr:cNvCxnSpPr/>
      </xdr:nvCxnSpPr>
      <xdr:spPr>
        <a:xfrm>
          <a:off x="16230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133985</xdr:rowOff>
    </xdr:from>
    <xdr:ext cx="598805" cy="249555"/>
    <xdr:sp macro="" textlink="">
      <xdr:nvSpPr>
        <xdr:cNvPr id="585" name="教育費最大値テキスト"/>
        <xdr:cNvSpPr txBox="1"/>
      </xdr:nvSpPr>
      <xdr:spPr>
        <a:xfrm>
          <a:off x="16370300" y="8535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dr:col>85</xdr:col>
      <xdr:colOff>38100</xdr:colOff>
      <xdr:row>51</xdr:row>
      <xdr:rowOff>15875</xdr:rowOff>
    </xdr:from>
    <xdr:to>
      <xdr:col>86</xdr:col>
      <xdr:colOff>25400</xdr:colOff>
      <xdr:row>51</xdr:row>
      <xdr:rowOff>15875</xdr:rowOff>
    </xdr:to>
    <xdr:cxnSp macro="">
      <xdr:nvCxnSpPr>
        <xdr:cNvPr id="586" name="直線コネクタ 585"/>
        <xdr:cNvCxnSpPr/>
      </xdr:nvCxnSpPr>
      <xdr:spPr>
        <a:xfrm>
          <a:off x="16230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127635</xdr:rowOff>
    </xdr:from>
    <xdr:to>
      <xdr:col>85</xdr:col>
      <xdr:colOff>127000</xdr:colOff>
      <xdr:row>57</xdr:row>
      <xdr:rowOff>17780</xdr:rowOff>
    </xdr:to>
    <xdr:cxnSp macro="">
      <xdr:nvCxnSpPr>
        <xdr:cNvPr id="587" name="直線コネクタ 586"/>
        <xdr:cNvCxnSpPr/>
      </xdr:nvCxnSpPr>
      <xdr:spPr>
        <a:xfrm flipV="1">
          <a:off x="15481300" y="972883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22860</xdr:rowOff>
    </xdr:from>
    <xdr:ext cx="534670" cy="259080"/>
    <xdr:sp macro="" textlink="">
      <xdr:nvSpPr>
        <xdr:cNvPr id="588" name="教育費平均値テキスト"/>
        <xdr:cNvSpPr txBox="1"/>
      </xdr:nvSpPr>
      <xdr:spPr>
        <a:xfrm>
          <a:off x="16370300"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89" name="フローチャート: 判断 588"/>
        <xdr:cNvSpPr/>
      </xdr:nvSpPr>
      <xdr:spPr>
        <a:xfrm>
          <a:off x="16268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17780</xdr:rowOff>
    </xdr:from>
    <xdr:to>
      <xdr:col>81</xdr:col>
      <xdr:colOff>50800</xdr:colOff>
      <xdr:row>58</xdr:row>
      <xdr:rowOff>114300</xdr:rowOff>
    </xdr:to>
    <xdr:cxnSp macro="">
      <xdr:nvCxnSpPr>
        <xdr:cNvPr id="590" name="直線コネクタ 589"/>
        <xdr:cNvCxnSpPr/>
      </xdr:nvCxnSpPr>
      <xdr:spPr>
        <a:xfrm flipV="1">
          <a:off x="14592300" y="9790430"/>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94615</xdr:rowOff>
    </xdr:from>
    <xdr:to>
      <xdr:col>81</xdr:col>
      <xdr:colOff>101600</xdr:colOff>
      <xdr:row>58</xdr:row>
      <xdr:rowOff>24765</xdr:rowOff>
    </xdr:to>
    <xdr:sp macro="" textlink="">
      <xdr:nvSpPr>
        <xdr:cNvPr id="591" name="フローチャート: 判断 590"/>
        <xdr:cNvSpPr/>
      </xdr:nvSpPr>
      <xdr:spPr>
        <a:xfrm>
          <a:off x="15430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15875</xdr:rowOff>
    </xdr:from>
    <xdr:ext cx="519430" cy="259080"/>
    <xdr:sp macro="" textlink="">
      <xdr:nvSpPr>
        <xdr:cNvPr id="592" name="テキスト ボックス 591"/>
        <xdr:cNvSpPr txBox="1"/>
      </xdr:nvSpPr>
      <xdr:spPr>
        <a:xfrm>
          <a:off x="15213965" y="995997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66040</xdr:rowOff>
    </xdr:from>
    <xdr:to>
      <xdr:col>76</xdr:col>
      <xdr:colOff>114300</xdr:colOff>
      <xdr:row>58</xdr:row>
      <xdr:rowOff>114300</xdr:rowOff>
    </xdr:to>
    <xdr:cxnSp macro="">
      <xdr:nvCxnSpPr>
        <xdr:cNvPr id="593" name="直線コネクタ 592"/>
        <xdr:cNvCxnSpPr/>
      </xdr:nvCxnSpPr>
      <xdr:spPr>
        <a:xfrm>
          <a:off x="13703300" y="100101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144145</xdr:rowOff>
    </xdr:from>
    <xdr:to>
      <xdr:col>76</xdr:col>
      <xdr:colOff>165100</xdr:colOff>
      <xdr:row>58</xdr:row>
      <xdr:rowOff>74930</xdr:rowOff>
    </xdr:to>
    <xdr:sp macro="" textlink="">
      <xdr:nvSpPr>
        <xdr:cNvPr id="594" name="フローチャート: 判断 593"/>
        <xdr:cNvSpPr/>
      </xdr:nvSpPr>
      <xdr:spPr>
        <a:xfrm>
          <a:off x="14541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90805</xdr:rowOff>
    </xdr:from>
    <xdr:ext cx="519430" cy="258445"/>
    <xdr:sp macro="" textlink="">
      <xdr:nvSpPr>
        <xdr:cNvPr id="595" name="テキスト ボックス 594"/>
        <xdr:cNvSpPr txBox="1"/>
      </xdr:nvSpPr>
      <xdr:spPr>
        <a:xfrm>
          <a:off x="14324965" y="969200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66040</xdr:rowOff>
    </xdr:from>
    <xdr:to>
      <xdr:col>71</xdr:col>
      <xdr:colOff>177800</xdr:colOff>
      <xdr:row>58</xdr:row>
      <xdr:rowOff>83820</xdr:rowOff>
    </xdr:to>
    <xdr:cxnSp macro="">
      <xdr:nvCxnSpPr>
        <xdr:cNvPr id="596" name="直線コネクタ 595"/>
        <xdr:cNvCxnSpPr/>
      </xdr:nvCxnSpPr>
      <xdr:spPr>
        <a:xfrm flipV="1">
          <a:off x="12814300" y="100101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597" name="フローチャート: 判断 596"/>
        <xdr:cNvSpPr/>
      </xdr:nvSpPr>
      <xdr:spPr>
        <a:xfrm>
          <a:off x="13652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71120</xdr:rowOff>
    </xdr:from>
    <xdr:ext cx="519430" cy="259080"/>
    <xdr:sp macro="" textlink="">
      <xdr:nvSpPr>
        <xdr:cNvPr id="598" name="テキスト ボックス 597"/>
        <xdr:cNvSpPr txBox="1"/>
      </xdr:nvSpPr>
      <xdr:spPr>
        <a:xfrm>
          <a:off x="13435965" y="967232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146685</xdr:rowOff>
    </xdr:from>
    <xdr:to>
      <xdr:col>67</xdr:col>
      <xdr:colOff>101600</xdr:colOff>
      <xdr:row>58</xdr:row>
      <xdr:rowOff>76835</xdr:rowOff>
    </xdr:to>
    <xdr:sp macro="" textlink="">
      <xdr:nvSpPr>
        <xdr:cNvPr id="599" name="フローチャート: 判断 598"/>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93345</xdr:rowOff>
    </xdr:from>
    <xdr:ext cx="519430" cy="259080"/>
    <xdr:sp macro="" textlink="">
      <xdr:nvSpPr>
        <xdr:cNvPr id="600" name="テキスト ボックス 599"/>
        <xdr:cNvSpPr txBox="1"/>
      </xdr:nvSpPr>
      <xdr:spPr>
        <a:xfrm>
          <a:off x="12546965" y="9694545"/>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76835</xdr:rowOff>
    </xdr:from>
    <xdr:to>
      <xdr:col>85</xdr:col>
      <xdr:colOff>177800</xdr:colOff>
      <xdr:row>57</xdr:row>
      <xdr:rowOff>6985</xdr:rowOff>
    </xdr:to>
    <xdr:sp macro="" textlink="">
      <xdr:nvSpPr>
        <xdr:cNvPr id="606" name="楕円 605"/>
        <xdr:cNvSpPr/>
      </xdr:nvSpPr>
      <xdr:spPr>
        <a:xfrm>
          <a:off x="162687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99695</xdr:rowOff>
    </xdr:from>
    <xdr:ext cx="534670" cy="249555"/>
    <xdr:sp macro="" textlink="">
      <xdr:nvSpPr>
        <xdr:cNvPr id="607" name="教育費該当値テキスト"/>
        <xdr:cNvSpPr txBox="1"/>
      </xdr:nvSpPr>
      <xdr:spPr>
        <a:xfrm>
          <a:off x="16370300" y="9529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138430</xdr:rowOff>
    </xdr:from>
    <xdr:to>
      <xdr:col>81</xdr:col>
      <xdr:colOff>101600</xdr:colOff>
      <xdr:row>57</xdr:row>
      <xdr:rowOff>68580</xdr:rowOff>
    </xdr:to>
    <xdr:sp macro="" textlink="">
      <xdr:nvSpPr>
        <xdr:cNvPr id="608" name="楕円 607"/>
        <xdr:cNvSpPr/>
      </xdr:nvSpPr>
      <xdr:spPr>
        <a:xfrm>
          <a:off x="15430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85090</xdr:rowOff>
    </xdr:from>
    <xdr:ext cx="519430" cy="259080"/>
    <xdr:sp macro="" textlink="">
      <xdr:nvSpPr>
        <xdr:cNvPr id="609" name="テキスト ボックス 608"/>
        <xdr:cNvSpPr txBox="1"/>
      </xdr:nvSpPr>
      <xdr:spPr>
        <a:xfrm>
          <a:off x="15213965" y="951484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63500</xdr:rowOff>
    </xdr:from>
    <xdr:to>
      <xdr:col>76</xdr:col>
      <xdr:colOff>165100</xdr:colOff>
      <xdr:row>58</xdr:row>
      <xdr:rowOff>165100</xdr:rowOff>
    </xdr:to>
    <xdr:sp macro="" textlink="">
      <xdr:nvSpPr>
        <xdr:cNvPr id="610" name="楕円 609"/>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156210</xdr:rowOff>
    </xdr:from>
    <xdr:ext cx="519430" cy="250190"/>
    <xdr:sp macro="" textlink="">
      <xdr:nvSpPr>
        <xdr:cNvPr id="611" name="テキスト ボックス 610"/>
        <xdr:cNvSpPr txBox="1"/>
      </xdr:nvSpPr>
      <xdr:spPr>
        <a:xfrm>
          <a:off x="14324965" y="1010031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15240</xdr:rowOff>
    </xdr:from>
    <xdr:to>
      <xdr:col>72</xdr:col>
      <xdr:colOff>38100</xdr:colOff>
      <xdr:row>58</xdr:row>
      <xdr:rowOff>116840</xdr:rowOff>
    </xdr:to>
    <xdr:sp macro="" textlink="">
      <xdr:nvSpPr>
        <xdr:cNvPr id="612" name="楕円 611"/>
        <xdr:cNvSpPr/>
      </xdr:nvSpPr>
      <xdr:spPr>
        <a:xfrm>
          <a:off x="13652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107950</xdr:rowOff>
    </xdr:from>
    <xdr:ext cx="519430" cy="259080"/>
    <xdr:sp macro="" textlink="">
      <xdr:nvSpPr>
        <xdr:cNvPr id="613" name="テキスト ボックス 612"/>
        <xdr:cNvSpPr txBox="1"/>
      </xdr:nvSpPr>
      <xdr:spPr>
        <a:xfrm>
          <a:off x="13435965" y="1005205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33020</xdr:rowOff>
    </xdr:from>
    <xdr:to>
      <xdr:col>67</xdr:col>
      <xdr:colOff>101600</xdr:colOff>
      <xdr:row>58</xdr:row>
      <xdr:rowOff>134620</xdr:rowOff>
    </xdr:to>
    <xdr:sp macro="" textlink="">
      <xdr:nvSpPr>
        <xdr:cNvPr id="614" name="楕円 613"/>
        <xdr:cNvSpPr/>
      </xdr:nvSpPr>
      <xdr:spPr>
        <a:xfrm>
          <a:off x="12763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125730</xdr:rowOff>
    </xdr:from>
    <xdr:ext cx="519430" cy="259080"/>
    <xdr:sp macro="" textlink="">
      <xdr:nvSpPr>
        <xdr:cNvPr id="615" name="テキスト ボックス 614"/>
        <xdr:cNvSpPr txBox="1"/>
      </xdr:nvSpPr>
      <xdr:spPr>
        <a:xfrm>
          <a:off x="12546965" y="100698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4645" cy="217170"/>
    <xdr:sp macro="" textlink="">
      <xdr:nvSpPr>
        <xdr:cNvPr id="624" name="テキスト ボックス 623"/>
        <xdr:cNvSpPr txBox="1"/>
      </xdr:nvSpPr>
      <xdr:spPr>
        <a:xfrm>
          <a:off x="12407900" y="11493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3680" cy="259080"/>
    <xdr:sp macro="" textlink="">
      <xdr:nvSpPr>
        <xdr:cNvPr id="627" name="テキスト ボックス 626"/>
        <xdr:cNvSpPr txBox="1"/>
      </xdr:nvSpPr>
      <xdr:spPr>
        <a:xfrm>
          <a:off x="12197080" y="1344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9" name="テキスト ボックス 62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31" name="テキスト ボックス 63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3" name="テキスト ボックス 63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5" name="テキスト ボックス 63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0390" cy="248920"/>
    <xdr:sp macro="" textlink="">
      <xdr:nvSpPr>
        <xdr:cNvPr id="637" name="テキスト ボックス 636"/>
        <xdr:cNvSpPr txBox="1"/>
      </xdr:nvSpPr>
      <xdr:spPr>
        <a:xfrm>
          <a:off x="11850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70485</xdr:rowOff>
    </xdr:from>
    <xdr:to>
      <xdr:col>85</xdr:col>
      <xdr:colOff>126365</xdr:colOff>
      <xdr:row>79</xdr:row>
      <xdr:rowOff>44450</xdr:rowOff>
    </xdr:to>
    <xdr:cxnSp macro="">
      <xdr:nvCxnSpPr>
        <xdr:cNvPr id="639" name="直線コネクタ 638"/>
        <xdr:cNvCxnSpPr/>
      </xdr:nvCxnSpPr>
      <xdr:spPr>
        <a:xfrm flipV="1">
          <a:off x="1631759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17780</xdr:rowOff>
    </xdr:from>
    <xdr:ext cx="534670" cy="251460"/>
    <xdr:sp macro="" textlink="">
      <xdr:nvSpPr>
        <xdr:cNvPr id="642" name="災害復旧費最大値テキスト"/>
        <xdr:cNvSpPr txBox="1"/>
      </xdr:nvSpPr>
      <xdr:spPr>
        <a:xfrm>
          <a:off x="16370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dr:col>85</xdr:col>
      <xdr:colOff>38100</xdr:colOff>
      <xdr:row>71</xdr:row>
      <xdr:rowOff>70485</xdr:rowOff>
    </xdr:from>
    <xdr:to>
      <xdr:col>86</xdr:col>
      <xdr:colOff>25400</xdr:colOff>
      <xdr:row>71</xdr:row>
      <xdr:rowOff>70485</xdr:rowOff>
    </xdr:to>
    <xdr:cxnSp macro="">
      <xdr:nvCxnSpPr>
        <xdr:cNvPr id="643" name="直線コネクタ 642"/>
        <xdr:cNvCxnSpPr/>
      </xdr:nvCxnSpPr>
      <xdr:spPr>
        <a:xfrm>
          <a:off x="16230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4" name="直線コネクタ 643"/>
        <xdr:cNvCxnSpPr/>
      </xdr:nvCxnSpPr>
      <xdr:spPr>
        <a:xfrm flipV="1">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64770</xdr:rowOff>
    </xdr:from>
    <xdr:ext cx="469900" cy="250190"/>
    <xdr:sp macro="" textlink="">
      <xdr:nvSpPr>
        <xdr:cNvPr id="645" name="災害復旧費平均値テキスト"/>
        <xdr:cNvSpPr txBox="1"/>
      </xdr:nvSpPr>
      <xdr:spPr>
        <a:xfrm>
          <a:off x="16370300" y="132664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46" name="フローチャート: 判断 645"/>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44450</xdr:rowOff>
    </xdr:to>
    <xdr:cxnSp macro="">
      <xdr:nvCxnSpPr>
        <xdr:cNvPr id="647" name="直線コネクタ 646"/>
        <xdr:cNvCxnSpPr/>
      </xdr:nvCxnSpPr>
      <xdr:spPr>
        <a:xfrm>
          <a:off x="14592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144145</xdr:rowOff>
    </xdr:to>
    <xdr:sp macro="" textlink="">
      <xdr:nvSpPr>
        <xdr:cNvPr id="648" name="フローチャート: 判断 647"/>
        <xdr:cNvSpPr/>
      </xdr:nvSpPr>
      <xdr:spPr>
        <a:xfrm>
          <a:off x="1543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160655</xdr:rowOff>
    </xdr:from>
    <xdr:ext cx="454660" cy="259080"/>
    <xdr:sp macro="" textlink="">
      <xdr:nvSpPr>
        <xdr:cNvPr id="649" name="テキスト ボックス 648"/>
        <xdr:cNvSpPr txBox="1"/>
      </xdr:nvSpPr>
      <xdr:spPr>
        <a:xfrm>
          <a:off x="15246350" y="131908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38100</xdr:rowOff>
    </xdr:from>
    <xdr:to>
      <xdr:col>76</xdr:col>
      <xdr:colOff>114300</xdr:colOff>
      <xdr:row>79</xdr:row>
      <xdr:rowOff>43180</xdr:rowOff>
    </xdr:to>
    <xdr:cxnSp macro="">
      <xdr:nvCxnSpPr>
        <xdr:cNvPr id="650" name="直線コネクタ 649"/>
        <xdr:cNvCxnSpPr/>
      </xdr:nvCxnSpPr>
      <xdr:spPr>
        <a:xfrm>
          <a:off x="13703300" y="13582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57150</xdr:rowOff>
    </xdr:from>
    <xdr:to>
      <xdr:col>76</xdr:col>
      <xdr:colOff>165100</xdr:colOff>
      <xdr:row>78</xdr:row>
      <xdr:rowOff>158750</xdr:rowOff>
    </xdr:to>
    <xdr:sp macro="" textlink="">
      <xdr:nvSpPr>
        <xdr:cNvPr id="651" name="フローチャート: 判断 650"/>
        <xdr:cNvSpPr/>
      </xdr:nvSpPr>
      <xdr:spPr>
        <a:xfrm>
          <a:off x="14541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3810</xdr:rowOff>
    </xdr:from>
    <xdr:ext cx="454660" cy="259080"/>
    <xdr:sp macro="" textlink="">
      <xdr:nvSpPr>
        <xdr:cNvPr id="652" name="テキスト ボックス 651"/>
        <xdr:cNvSpPr txBox="1"/>
      </xdr:nvSpPr>
      <xdr:spPr>
        <a:xfrm>
          <a:off x="14357350" y="132054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38100</xdr:rowOff>
    </xdr:from>
    <xdr:to>
      <xdr:col>71</xdr:col>
      <xdr:colOff>177800</xdr:colOff>
      <xdr:row>79</xdr:row>
      <xdr:rowOff>43815</xdr:rowOff>
    </xdr:to>
    <xdr:cxnSp macro="">
      <xdr:nvCxnSpPr>
        <xdr:cNvPr id="653" name="直線コネクタ 652"/>
        <xdr:cNvCxnSpPr/>
      </xdr:nvCxnSpPr>
      <xdr:spPr>
        <a:xfrm flipV="1">
          <a:off x="12814300" y="13582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78105</xdr:rowOff>
    </xdr:from>
    <xdr:to>
      <xdr:col>72</xdr:col>
      <xdr:colOff>38100</xdr:colOff>
      <xdr:row>79</xdr:row>
      <xdr:rowOff>8255</xdr:rowOff>
    </xdr:to>
    <xdr:sp macro="" textlink="">
      <xdr:nvSpPr>
        <xdr:cNvPr id="654" name="フローチャート: 判断 653"/>
        <xdr:cNvSpPr/>
      </xdr:nvSpPr>
      <xdr:spPr>
        <a:xfrm>
          <a:off x="13652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24765</xdr:rowOff>
    </xdr:from>
    <xdr:ext cx="454660" cy="259080"/>
    <xdr:sp macro="" textlink="">
      <xdr:nvSpPr>
        <xdr:cNvPr id="655" name="テキスト ボックス 654"/>
        <xdr:cNvSpPr txBox="1"/>
      </xdr:nvSpPr>
      <xdr:spPr>
        <a:xfrm>
          <a:off x="13468350" y="1322641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127635</xdr:rowOff>
    </xdr:from>
    <xdr:to>
      <xdr:col>67</xdr:col>
      <xdr:colOff>101600</xdr:colOff>
      <xdr:row>79</xdr:row>
      <xdr:rowOff>57785</xdr:rowOff>
    </xdr:to>
    <xdr:sp macro="" textlink="">
      <xdr:nvSpPr>
        <xdr:cNvPr id="656" name="フローチャート: 判断 655"/>
        <xdr:cNvSpPr/>
      </xdr:nvSpPr>
      <xdr:spPr>
        <a:xfrm>
          <a:off x="12763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74930</xdr:rowOff>
    </xdr:from>
    <xdr:ext cx="454660" cy="251460"/>
    <xdr:sp macro="" textlink="">
      <xdr:nvSpPr>
        <xdr:cNvPr id="657" name="テキスト ボックス 656"/>
        <xdr:cNvSpPr txBox="1"/>
      </xdr:nvSpPr>
      <xdr:spPr>
        <a:xfrm>
          <a:off x="12579350" y="1327658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8" name="テキスト ボックス 65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9" name="テキスト ボックス 65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0" name="テキスト ボックス 65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1" name="テキスト ボックス 66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2" name="テキスト ボックス 66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64"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34315" cy="251460"/>
    <xdr:sp macro="" textlink="">
      <xdr:nvSpPr>
        <xdr:cNvPr id="666" name="テキスト ボックス 665"/>
        <xdr:cNvSpPr txBox="1"/>
      </xdr:nvSpPr>
      <xdr:spPr>
        <a:xfrm>
          <a:off x="15356840" y="13630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163830</xdr:rowOff>
    </xdr:from>
    <xdr:to>
      <xdr:col>76</xdr:col>
      <xdr:colOff>165100</xdr:colOff>
      <xdr:row>79</xdr:row>
      <xdr:rowOff>93980</xdr:rowOff>
    </xdr:to>
    <xdr:sp macro="" textlink="">
      <xdr:nvSpPr>
        <xdr:cNvPr id="667" name="楕円 666"/>
        <xdr:cNvSpPr/>
      </xdr:nvSpPr>
      <xdr:spPr>
        <a:xfrm>
          <a:off x="1454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85090</xdr:rowOff>
    </xdr:from>
    <xdr:ext cx="313690" cy="259080"/>
    <xdr:sp macro="" textlink="">
      <xdr:nvSpPr>
        <xdr:cNvPr id="668" name="テキスト ボックス 667"/>
        <xdr:cNvSpPr txBox="1"/>
      </xdr:nvSpPr>
      <xdr:spPr>
        <a:xfrm>
          <a:off x="14435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158750</xdr:rowOff>
    </xdr:from>
    <xdr:to>
      <xdr:col>72</xdr:col>
      <xdr:colOff>38100</xdr:colOff>
      <xdr:row>79</xdr:row>
      <xdr:rowOff>88900</xdr:rowOff>
    </xdr:to>
    <xdr:sp macro="" textlink="">
      <xdr:nvSpPr>
        <xdr:cNvPr id="669" name="楕円 668"/>
        <xdr:cNvSpPr/>
      </xdr:nvSpPr>
      <xdr:spPr>
        <a:xfrm>
          <a:off x="13652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80010</xdr:rowOff>
    </xdr:from>
    <xdr:ext cx="378460" cy="259080"/>
    <xdr:sp macro="" textlink="">
      <xdr:nvSpPr>
        <xdr:cNvPr id="670" name="テキスト ボックス 669"/>
        <xdr:cNvSpPr txBox="1"/>
      </xdr:nvSpPr>
      <xdr:spPr>
        <a:xfrm>
          <a:off x="13514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164465</xdr:rowOff>
    </xdr:from>
    <xdr:to>
      <xdr:col>67</xdr:col>
      <xdr:colOff>101600</xdr:colOff>
      <xdr:row>79</xdr:row>
      <xdr:rowOff>94615</xdr:rowOff>
    </xdr:to>
    <xdr:sp macro="" textlink="">
      <xdr:nvSpPr>
        <xdr:cNvPr id="671" name="楕円 670"/>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86360</xdr:rowOff>
    </xdr:from>
    <xdr:ext cx="313690" cy="251460"/>
    <xdr:sp macro="" textlink="">
      <xdr:nvSpPr>
        <xdr:cNvPr id="672" name="テキスト ボックス 671"/>
        <xdr:cNvSpPr txBox="1"/>
      </xdr:nvSpPr>
      <xdr:spPr>
        <a:xfrm>
          <a:off x="12657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4645" cy="217170"/>
    <xdr:sp macro="" textlink="">
      <xdr:nvSpPr>
        <xdr:cNvPr id="681" name="テキスト ボックス 680"/>
        <xdr:cNvSpPr txBox="1"/>
      </xdr:nvSpPr>
      <xdr:spPr>
        <a:xfrm>
          <a:off x="12407900" y="14922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3680" cy="259080"/>
    <xdr:sp macro="" textlink="">
      <xdr:nvSpPr>
        <xdr:cNvPr id="684" name="テキスト ボックス 683"/>
        <xdr:cNvSpPr txBox="1"/>
      </xdr:nvSpPr>
      <xdr:spPr>
        <a:xfrm>
          <a:off x="12197080" y="16875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6" name="テキスト ボックス 685"/>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0390" cy="248920"/>
    <xdr:sp macro="" textlink="">
      <xdr:nvSpPr>
        <xdr:cNvPr id="688" name="テキスト ボックス 687"/>
        <xdr:cNvSpPr txBox="1"/>
      </xdr:nvSpPr>
      <xdr:spPr>
        <a:xfrm>
          <a:off x="11850370" y="1611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0390" cy="259080"/>
    <xdr:sp macro="" textlink="">
      <xdr:nvSpPr>
        <xdr:cNvPr id="690" name="テキスト ボックス 689"/>
        <xdr:cNvSpPr txBox="1"/>
      </xdr:nvSpPr>
      <xdr:spPr>
        <a:xfrm>
          <a:off x="11850370" y="1573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0390" cy="259080"/>
    <xdr:sp macro="" textlink="">
      <xdr:nvSpPr>
        <xdr:cNvPr id="692" name="テキスト ボックス 691"/>
        <xdr:cNvSpPr txBox="1"/>
      </xdr:nvSpPr>
      <xdr:spPr>
        <a:xfrm>
          <a:off x="11850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0390" cy="248920"/>
    <xdr:sp macro="" textlink="">
      <xdr:nvSpPr>
        <xdr:cNvPr id="694" name="テキスト ボックス 693"/>
        <xdr:cNvSpPr txBox="1"/>
      </xdr:nvSpPr>
      <xdr:spPr>
        <a:xfrm>
          <a:off x="11850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104775</xdr:rowOff>
    </xdr:to>
    <xdr:cxnSp macro="">
      <xdr:nvCxnSpPr>
        <xdr:cNvPr id="696" name="直線コネクタ 695"/>
        <xdr:cNvCxnSpPr/>
      </xdr:nvCxnSpPr>
      <xdr:spPr>
        <a:xfrm flipV="1">
          <a:off x="1631759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534670" cy="251460"/>
    <xdr:sp macro="" textlink="">
      <xdr:nvSpPr>
        <xdr:cNvPr id="697" name="公債費最小値テキスト"/>
        <xdr:cNvSpPr txBox="1"/>
      </xdr:nvSpPr>
      <xdr:spPr>
        <a:xfrm>
          <a:off x="16370300" y="16911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698" name="直線コネクタ 697"/>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49555"/>
    <xdr:sp macro="" textlink="">
      <xdr:nvSpPr>
        <xdr:cNvPr id="699" name="公債費最大値テキスト"/>
        <xdr:cNvSpPr txBox="1"/>
      </xdr:nvSpPr>
      <xdr:spPr>
        <a:xfrm>
          <a:off x="16370300" y="15278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139700</xdr:rowOff>
    </xdr:from>
    <xdr:to>
      <xdr:col>85</xdr:col>
      <xdr:colOff>127000</xdr:colOff>
      <xdr:row>96</xdr:row>
      <xdr:rowOff>151765</xdr:rowOff>
    </xdr:to>
    <xdr:cxnSp macro="">
      <xdr:nvCxnSpPr>
        <xdr:cNvPr id="701" name="直線コネクタ 700"/>
        <xdr:cNvCxnSpPr/>
      </xdr:nvCxnSpPr>
      <xdr:spPr>
        <a:xfrm>
          <a:off x="15481300" y="1659890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113030</xdr:rowOff>
    </xdr:from>
    <xdr:ext cx="534670" cy="259080"/>
    <xdr:sp macro="" textlink="">
      <xdr:nvSpPr>
        <xdr:cNvPr id="702" name="公債費平均値テキスト"/>
        <xdr:cNvSpPr txBox="1"/>
      </xdr:nvSpPr>
      <xdr:spPr>
        <a:xfrm>
          <a:off x="16370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90170</xdr:rowOff>
    </xdr:from>
    <xdr:to>
      <xdr:col>85</xdr:col>
      <xdr:colOff>177800</xdr:colOff>
      <xdr:row>97</xdr:row>
      <xdr:rowOff>20320</xdr:rowOff>
    </xdr:to>
    <xdr:sp macro="" textlink="">
      <xdr:nvSpPr>
        <xdr:cNvPr id="703" name="フローチャート: 判断 702"/>
        <xdr:cNvSpPr/>
      </xdr:nvSpPr>
      <xdr:spPr>
        <a:xfrm>
          <a:off x="16268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100330</xdr:rowOff>
    </xdr:from>
    <xdr:to>
      <xdr:col>81</xdr:col>
      <xdr:colOff>50800</xdr:colOff>
      <xdr:row>96</xdr:row>
      <xdr:rowOff>139700</xdr:rowOff>
    </xdr:to>
    <xdr:cxnSp macro="">
      <xdr:nvCxnSpPr>
        <xdr:cNvPr id="704" name="直線コネクタ 703"/>
        <xdr:cNvCxnSpPr/>
      </xdr:nvCxnSpPr>
      <xdr:spPr>
        <a:xfrm>
          <a:off x="14592300" y="165595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115570</xdr:rowOff>
    </xdr:from>
    <xdr:to>
      <xdr:col>81</xdr:col>
      <xdr:colOff>101600</xdr:colOff>
      <xdr:row>97</xdr:row>
      <xdr:rowOff>45720</xdr:rowOff>
    </xdr:to>
    <xdr:sp macro="" textlink="">
      <xdr:nvSpPr>
        <xdr:cNvPr id="705" name="フローチャート: 判断 704"/>
        <xdr:cNvSpPr/>
      </xdr:nvSpPr>
      <xdr:spPr>
        <a:xfrm>
          <a:off x="15430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36830</xdr:rowOff>
    </xdr:from>
    <xdr:ext cx="519430" cy="259080"/>
    <xdr:sp macro="" textlink="">
      <xdr:nvSpPr>
        <xdr:cNvPr id="706" name="テキスト ボックス 705"/>
        <xdr:cNvSpPr txBox="1"/>
      </xdr:nvSpPr>
      <xdr:spPr>
        <a:xfrm>
          <a:off x="15213965" y="1666748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96520</xdr:rowOff>
    </xdr:from>
    <xdr:to>
      <xdr:col>76</xdr:col>
      <xdr:colOff>114300</xdr:colOff>
      <xdr:row>96</xdr:row>
      <xdr:rowOff>100330</xdr:rowOff>
    </xdr:to>
    <xdr:cxnSp macro="">
      <xdr:nvCxnSpPr>
        <xdr:cNvPr id="707" name="直線コネクタ 706"/>
        <xdr:cNvCxnSpPr/>
      </xdr:nvCxnSpPr>
      <xdr:spPr>
        <a:xfrm>
          <a:off x="13703300" y="16555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124460</xdr:rowOff>
    </xdr:from>
    <xdr:to>
      <xdr:col>76</xdr:col>
      <xdr:colOff>165100</xdr:colOff>
      <xdr:row>97</xdr:row>
      <xdr:rowOff>54610</xdr:rowOff>
    </xdr:to>
    <xdr:sp macro="" textlink="">
      <xdr:nvSpPr>
        <xdr:cNvPr id="708" name="フローチャート: 判断 707"/>
        <xdr:cNvSpPr/>
      </xdr:nvSpPr>
      <xdr:spPr>
        <a:xfrm>
          <a:off x="1454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45720</xdr:rowOff>
    </xdr:from>
    <xdr:ext cx="519430" cy="259080"/>
    <xdr:sp macro="" textlink="">
      <xdr:nvSpPr>
        <xdr:cNvPr id="709" name="テキスト ボックス 708"/>
        <xdr:cNvSpPr txBox="1"/>
      </xdr:nvSpPr>
      <xdr:spPr>
        <a:xfrm>
          <a:off x="14324965" y="1667637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96520</xdr:rowOff>
    </xdr:from>
    <xdr:to>
      <xdr:col>71</xdr:col>
      <xdr:colOff>177800</xdr:colOff>
      <xdr:row>96</xdr:row>
      <xdr:rowOff>114935</xdr:rowOff>
    </xdr:to>
    <xdr:cxnSp macro="">
      <xdr:nvCxnSpPr>
        <xdr:cNvPr id="710" name="直線コネクタ 709"/>
        <xdr:cNvCxnSpPr/>
      </xdr:nvCxnSpPr>
      <xdr:spPr>
        <a:xfrm flipV="1">
          <a:off x="12814300" y="165557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120650</xdr:rowOff>
    </xdr:from>
    <xdr:to>
      <xdr:col>72</xdr:col>
      <xdr:colOff>38100</xdr:colOff>
      <xdr:row>97</xdr:row>
      <xdr:rowOff>50165</xdr:rowOff>
    </xdr:to>
    <xdr:sp macro="" textlink="">
      <xdr:nvSpPr>
        <xdr:cNvPr id="711" name="フローチャート: 判断 710"/>
        <xdr:cNvSpPr/>
      </xdr:nvSpPr>
      <xdr:spPr>
        <a:xfrm>
          <a:off x="13652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41275</xdr:rowOff>
    </xdr:from>
    <xdr:ext cx="519430" cy="250825"/>
    <xdr:sp macro="" textlink="">
      <xdr:nvSpPr>
        <xdr:cNvPr id="712" name="テキスト ボックス 711"/>
        <xdr:cNvSpPr txBox="1"/>
      </xdr:nvSpPr>
      <xdr:spPr>
        <a:xfrm>
          <a:off x="13435965" y="16671925"/>
          <a:ext cx="5194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106680</xdr:rowOff>
    </xdr:from>
    <xdr:to>
      <xdr:col>67</xdr:col>
      <xdr:colOff>101600</xdr:colOff>
      <xdr:row>97</xdr:row>
      <xdr:rowOff>36830</xdr:rowOff>
    </xdr:to>
    <xdr:sp macro="" textlink="">
      <xdr:nvSpPr>
        <xdr:cNvPr id="713" name="フローチャート: 判断 712"/>
        <xdr:cNvSpPr/>
      </xdr:nvSpPr>
      <xdr:spPr>
        <a:xfrm>
          <a:off x="12763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27940</xdr:rowOff>
    </xdr:from>
    <xdr:ext cx="519430" cy="259080"/>
    <xdr:sp macro="" textlink="">
      <xdr:nvSpPr>
        <xdr:cNvPr id="714" name="テキスト ボックス 713"/>
        <xdr:cNvSpPr txBox="1"/>
      </xdr:nvSpPr>
      <xdr:spPr>
        <a:xfrm>
          <a:off x="12546965" y="1665859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5" name="テキスト ボックス 71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6" name="テキスト ボックス 71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7" name="テキスト ボックス 71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8" name="テキスト ボックス 71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9" name="テキスト ボックス 71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100965</xdr:rowOff>
    </xdr:from>
    <xdr:to>
      <xdr:col>85</xdr:col>
      <xdr:colOff>177800</xdr:colOff>
      <xdr:row>97</xdr:row>
      <xdr:rowOff>31115</xdr:rowOff>
    </xdr:to>
    <xdr:sp macro="" textlink="">
      <xdr:nvSpPr>
        <xdr:cNvPr id="720" name="楕円 719"/>
        <xdr:cNvSpPr/>
      </xdr:nvSpPr>
      <xdr:spPr>
        <a:xfrm>
          <a:off x="16268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79375</xdr:rowOff>
    </xdr:from>
    <xdr:ext cx="534670" cy="258445"/>
    <xdr:sp macro="" textlink="">
      <xdr:nvSpPr>
        <xdr:cNvPr id="721" name="公債費該当値テキスト"/>
        <xdr:cNvSpPr txBox="1"/>
      </xdr:nvSpPr>
      <xdr:spPr>
        <a:xfrm>
          <a:off x="16370300" y="16538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88900</xdr:rowOff>
    </xdr:from>
    <xdr:to>
      <xdr:col>81</xdr:col>
      <xdr:colOff>101600</xdr:colOff>
      <xdr:row>97</xdr:row>
      <xdr:rowOff>19050</xdr:rowOff>
    </xdr:to>
    <xdr:sp macro="" textlink="">
      <xdr:nvSpPr>
        <xdr:cNvPr id="722" name="楕円 721"/>
        <xdr:cNvSpPr/>
      </xdr:nvSpPr>
      <xdr:spPr>
        <a:xfrm>
          <a:off x="15430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35560</xdr:rowOff>
    </xdr:from>
    <xdr:ext cx="519430" cy="259080"/>
    <xdr:sp macro="" textlink="">
      <xdr:nvSpPr>
        <xdr:cNvPr id="723" name="テキスト ボックス 722"/>
        <xdr:cNvSpPr txBox="1"/>
      </xdr:nvSpPr>
      <xdr:spPr>
        <a:xfrm>
          <a:off x="15213965" y="1632331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49530</xdr:rowOff>
    </xdr:from>
    <xdr:to>
      <xdr:col>76</xdr:col>
      <xdr:colOff>165100</xdr:colOff>
      <xdr:row>96</xdr:row>
      <xdr:rowOff>151130</xdr:rowOff>
    </xdr:to>
    <xdr:sp macro="" textlink="">
      <xdr:nvSpPr>
        <xdr:cNvPr id="724" name="楕円 723"/>
        <xdr:cNvSpPr/>
      </xdr:nvSpPr>
      <xdr:spPr>
        <a:xfrm>
          <a:off x="14541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167640</xdr:rowOff>
    </xdr:from>
    <xdr:ext cx="519430" cy="250190"/>
    <xdr:sp macro="" textlink="">
      <xdr:nvSpPr>
        <xdr:cNvPr id="725" name="テキスト ボックス 724"/>
        <xdr:cNvSpPr txBox="1"/>
      </xdr:nvSpPr>
      <xdr:spPr>
        <a:xfrm>
          <a:off x="14324965" y="16283940"/>
          <a:ext cx="5194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45720</xdr:rowOff>
    </xdr:from>
    <xdr:to>
      <xdr:col>72</xdr:col>
      <xdr:colOff>38100</xdr:colOff>
      <xdr:row>96</xdr:row>
      <xdr:rowOff>147320</xdr:rowOff>
    </xdr:to>
    <xdr:sp macro="" textlink="">
      <xdr:nvSpPr>
        <xdr:cNvPr id="726" name="楕円 725"/>
        <xdr:cNvSpPr/>
      </xdr:nvSpPr>
      <xdr:spPr>
        <a:xfrm>
          <a:off x="136525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163830</xdr:rowOff>
    </xdr:from>
    <xdr:ext cx="519430" cy="259080"/>
    <xdr:sp macro="" textlink="">
      <xdr:nvSpPr>
        <xdr:cNvPr id="727" name="テキスト ボックス 726"/>
        <xdr:cNvSpPr txBox="1"/>
      </xdr:nvSpPr>
      <xdr:spPr>
        <a:xfrm>
          <a:off x="13435965" y="1628013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64135</xdr:rowOff>
    </xdr:from>
    <xdr:to>
      <xdr:col>67</xdr:col>
      <xdr:colOff>101600</xdr:colOff>
      <xdr:row>96</xdr:row>
      <xdr:rowOff>166370</xdr:rowOff>
    </xdr:to>
    <xdr:sp macro="" textlink="">
      <xdr:nvSpPr>
        <xdr:cNvPr id="728" name="楕円 727"/>
        <xdr:cNvSpPr/>
      </xdr:nvSpPr>
      <xdr:spPr>
        <a:xfrm>
          <a:off x="12763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10795</xdr:rowOff>
    </xdr:from>
    <xdr:ext cx="519430" cy="258445"/>
    <xdr:sp macro="" textlink="">
      <xdr:nvSpPr>
        <xdr:cNvPr id="729" name="テキスト ボックス 728"/>
        <xdr:cNvSpPr txBox="1"/>
      </xdr:nvSpPr>
      <xdr:spPr>
        <a:xfrm>
          <a:off x="12546965" y="16298545"/>
          <a:ext cx="5194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4645" cy="217170"/>
    <xdr:sp macro="" textlink="">
      <xdr:nvSpPr>
        <xdr:cNvPr id="738" name="テキスト ボックス 737"/>
        <xdr:cNvSpPr txBox="1"/>
      </xdr:nvSpPr>
      <xdr:spPr>
        <a:xfrm>
          <a:off x="18249900" y="4635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3680" cy="259080"/>
    <xdr:sp macro="" textlink="">
      <xdr:nvSpPr>
        <xdr:cNvPr id="741" name="テキスト ボックス 740"/>
        <xdr:cNvSpPr txBox="1"/>
      </xdr:nvSpPr>
      <xdr:spPr>
        <a:xfrm>
          <a:off x="18039080" y="6588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2120" cy="259080"/>
    <xdr:sp macro="" textlink="">
      <xdr:nvSpPr>
        <xdr:cNvPr id="743" name="テキスト ボックス 742"/>
        <xdr:cNvSpPr txBox="1"/>
      </xdr:nvSpPr>
      <xdr:spPr>
        <a:xfrm>
          <a:off x="17820640" y="6207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2120" cy="248920"/>
    <xdr:sp macro="" textlink="">
      <xdr:nvSpPr>
        <xdr:cNvPr id="745" name="テキスト ボックス 744"/>
        <xdr:cNvSpPr txBox="1"/>
      </xdr:nvSpPr>
      <xdr:spPr>
        <a:xfrm>
          <a:off x="17820640" y="5826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2120" cy="259080"/>
    <xdr:sp macro="" textlink="">
      <xdr:nvSpPr>
        <xdr:cNvPr id="747" name="テキスト ボックス 746"/>
        <xdr:cNvSpPr txBox="1"/>
      </xdr:nvSpPr>
      <xdr:spPr>
        <a:xfrm>
          <a:off x="17820640" y="5445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2120" cy="259080"/>
    <xdr:sp macro="" textlink="">
      <xdr:nvSpPr>
        <xdr:cNvPr id="749" name="テキスト ボックス 748"/>
        <xdr:cNvSpPr txBox="1"/>
      </xdr:nvSpPr>
      <xdr:spPr>
        <a:xfrm>
          <a:off x="17820640" y="5064760"/>
          <a:ext cx="4521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2120" cy="248920"/>
    <xdr:sp macro="" textlink="">
      <xdr:nvSpPr>
        <xdr:cNvPr id="751" name="テキスト ボックス 750"/>
        <xdr:cNvSpPr txBox="1"/>
      </xdr:nvSpPr>
      <xdr:spPr>
        <a:xfrm>
          <a:off x="17820640" y="4683760"/>
          <a:ext cx="4521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3" name="直線コネクタ 752"/>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49530</xdr:rowOff>
    </xdr:from>
    <xdr:ext cx="249555" cy="259080"/>
    <xdr:sp macro="" textlink="">
      <xdr:nvSpPr>
        <xdr:cNvPr id="754" name="諸支出金最小値テキスト"/>
        <xdr:cNvSpPr txBox="1"/>
      </xdr:nvSpPr>
      <xdr:spPr>
        <a:xfrm>
          <a:off x="222123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56"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57" name="直線コネクタ 756"/>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378460" cy="259080"/>
    <xdr:sp macro="" textlink="">
      <xdr:nvSpPr>
        <xdr:cNvPr id="759" name="諸支出金平均値テキスト"/>
        <xdr:cNvSpPr txBox="1"/>
      </xdr:nvSpPr>
      <xdr:spPr>
        <a:xfrm>
          <a:off x="22212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84455</xdr:rowOff>
    </xdr:to>
    <xdr:sp macro="" textlink="">
      <xdr:nvSpPr>
        <xdr:cNvPr id="762" name="フローチャート: 判断 761"/>
        <xdr:cNvSpPr/>
      </xdr:nvSpPr>
      <xdr:spPr>
        <a:xfrm>
          <a:off x="21272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100965</xdr:rowOff>
    </xdr:from>
    <xdr:ext cx="313690" cy="248285"/>
    <xdr:sp macro="" textlink="">
      <xdr:nvSpPr>
        <xdr:cNvPr id="763" name="テキスト ボックス 762"/>
        <xdr:cNvSpPr txBox="1"/>
      </xdr:nvSpPr>
      <xdr:spPr>
        <a:xfrm>
          <a:off x="21166455" y="644461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5" name="フローチャート: 判断 764"/>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6" name="テキスト ボックス 765"/>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122555</xdr:rowOff>
    </xdr:from>
    <xdr:to>
      <xdr:col>102</xdr:col>
      <xdr:colOff>165100</xdr:colOff>
      <xdr:row>39</xdr:row>
      <xdr:rowOff>52705</xdr:rowOff>
    </xdr:to>
    <xdr:sp macro="" textlink="">
      <xdr:nvSpPr>
        <xdr:cNvPr id="768" name="フローチャート: 判断 767"/>
        <xdr:cNvSpPr/>
      </xdr:nvSpPr>
      <xdr:spPr>
        <a:xfrm>
          <a:off x="19494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69215</xdr:rowOff>
    </xdr:from>
    <xdr:ext cx="378460" cy="259080"/>
    <xdr:sp macro="" textlink="">
      <xdr:nvSpPr>
        <xdr:cNvPr id="769" name="テキスト ボックス 768"/>
        <xdr:cNvSpPr txBox="1"/>
      </xdr:nvSpPr>
      <xdr:spPr>
        <a:xfrm>
          <a:off x="19356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43815</xdr:rowOff>
    </xdr:from>
    <xdr:to>
      <xdr:col>98</xdr:col>
      <xdr:colOff>38100</xdr:colOff>
      <xdr:row>38</xdr:row>
      <xdr:rowOff>145415</xdr:rowOff>
    </xdr:to>
    <xdr:sp macro="" textlink="">
      <xdr:nvSpPr>
        <xdr:cNvPr id="770" name="フローチャート: 判断 769"/>
        <xdr:cNvSpPr/>
      </xdr:nvSpPr>
      <xdr:spPr>
        <a:xfrm>
          <a:off x="18605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161925</xdr:rowOff>
    </xdr:from>
    <xdr:ext cx="378460" cy="259080"/>
    <xdr:sp macro="" textlink="">
      <xdr:nvSpPr>
        <xdr:cNvPr id="771" name="テキスト ボックス 770"/>
        <xdr:cNvSpPr txBox="1"/>
      </xdr:nvSpPr>
      <xdr:spPr>
        <a:xfrm>
          <a:off x="18467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93980</xdr:rowOff>
    </xdr:from>
    <xdr:ext cx="249555" cy="259080"/>
    <xdr:sp macro="" textlink="">
      <xdr:nvSpPr>
        <xdr:cNvPr id="778" name="諸支出金該当値テキスト"/>
        <xdr:cNvSpPr txBox="1"/>
      </xdr:nvSpPr>
      <xdr:spPr>
        <a:xfrm>
          <a:off x="222123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4315" cy="251460"/>
    <xdr:sp macro="" textlink="">
      <xdr:nvSpPr>
        <xdr:cNvPr id="780" name="テキスト ボックス 779"/>
        <xdr:cNvSpPr txBox="1"/>
      </xdr:nvSpPr>
      <xdr:spPr>
        <a:xfrm>
          <a:off x="21198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4315" cy="251460"/>
    <xdr:sp macro="" textlink="">
      <xdr:nvSpPr>
        <xdr:cNvPr id="782" name="テキスト ボックス 781"/>
        <xdr:cNvSpPr txBox="1"/>
      </xdr:nvSpPr>
      <xdr:spPr>
        <a:xfrm>
          <a:off x="20309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4315" cy="251460"/>
    <xdr:sp macro="" textlink="">
      <xdr:nvSpPr>
        <xdr:cNvPr id="784" name="テキスト ボックス 783"/>
        <xdr:cNvSpPr txBox="1"/>
      </xdr:nvSpPr>
      <xdr:spPr>
        <a:xfrm>
          <a:off x="19420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34315" cy="251460"/>
    <xdr:sp macro="" textlink="">
      <xdr:nvSpPr>
        <xdr:cNvPr id="786" name="テキスト ボックス 785"/>
        <xdr:cNvSpPr txBox="1"/>
      </xdr:nvSpPr>
      <xdr:spPr>
        <a:xfrm>
          <a:off x="18531840" y="6772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4645" cy="217170"/>
    <xdr:sp macro="" textlink="">
      <xdr:nvSpPr>
        <xdr:cNvPr id="795" name="テキスト ボックス 794"/>
        <xdr:cNvSpPr txBox="1"/>
      </xdr:nvSpPr>
      <xdr:spPr>
        <a:xfrm>
          <a:off x="18249900" y="8064500"/>
          <a:ext cx="3346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3680" cy="259080"/>
    <xdr:sp macro="" textlink="">
      <xdr:nvSpPr>
        <xdr:cNvPr id="798" name="テキスト ボックス 797"/>
        <xdr:cNvSpPr txBox="1"/>
      </xdr:nvSpPr>
      <xdr:spPr>
        <a:xfrm>
          <a:off x="18039080" y="10017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33680" cy="259080"/>
    <xdr:sp macro="" textlink="">
      <xdr:nvSpPr>
        <xdr:cNvPr id="800" name="テキスト ボックス 799"/>
        <xdr:cNvSpPr txBox="1"/>
      </xdr:nvSpPr>
      <xdr:spPr>
        <a:xfrm>
          <a:off x="18039080" y="9636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3680" cy="248920"/>
    <xdr:sp macro="" textlink="">
      <xdr:nvSpPr>
        <xdr:cNvPr id="802" name="テキスト ボックス 801"/>
        <xdr:cNvSpPr txBox="1"/>
      </xdr:nvSpPr>
      <xdr:spPr>
        <a:xfrm>
          <a:off x="18039080" y="9255760"/>
          <a:ext cx="233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33680" cy="259080"/>
    <xdr:sp macro="" textlink="">
      <xdr:nvSpPr>
        <xdr:cNvPr id="804" name="テキスト ボックス 803"/>
        <xdr:cNvSpPr txBox="1"/>
      </xdr:nvSpPr>
      <xdr:spPr>
        <a:xfrm>
          <a:off x="18039080" y="8874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33680" cy="259080"/>
    <xdr:sp macro="" textlink="">
      <xdr:nvSpPr>
        <xdr:cNvPr id="806" name="テキスト ボックス 805"/>
        <xdr:cNvSpPr txBox="1"/>
      </xdr:nvSpPr>
      <xdr:spPr>
        <a:xfrm>
          <a:off x="18039080" y="8493760"/>
          <a:ext cx="233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48920"/>
    <xdr:sp macro="" textlink="">
      <xdr:nvSpPr>
        <xdr:cNvPr id="808" name="テキスト ボックス 807"/>
        <xdr:cNvSpPr txBox="1"/>
      </xdr:nvSpPr>
      <xdr:spPr>
        <a:xfrm>
          <a:off x="17974945" y="8112760"/>
          <a:ext cx="3130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0" name="直線コネクタ 809"/>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1460"/>
    <xdr:sp macro="" textlink="">
      <xdr:nvSpPr>
        <xdr:cNvPr id="811" name="前年度繰上充用金最小値テキスト"/>
        <xdr:cNvSpPr txBox="1"/>
      </xdr:nvSpPr>
      <xdr:spPr>
        <a:xfrm>
          <a:off x="22212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1460"/>
    <xdr:sp macro="" textlink="">
      <xdr:nvSpPr>
        <xdr:cNvPr id="813" name="前年度繰上充用金最大値テキスト"/>
        <xdr:cNvSpPr txBox="1"/>
      </xdr:nvSpPr>
      <xdr:spPr>
        <a:xfrm>
          <a:off x="22212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816" name="前年度繰上充用金平均値テキスト"/>
        <xdr:cNvSpPr txBox="1"/>
      </xdr:nvSpPr>
      <xdr:spPr>
        <a:xfrm>
          <a:off x="22212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34315" cy="251460"/>
    <xdr:sp macro="" textlink="">
      <xdr:nvSpPr>
        <xdr:cNvPr id="820" name="テキスト ボックス 819"/>
        <xdr:cNvSpPr txBox="1"/>
      </xdr:nvSpPr>
      <xdr:spPr>
        <a:xfrm>
          <a:off x="21198840" y="10201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34315" cy="251460"/>
    <xdr:sp macro="" textlink="">
      <xdr:nvSpPr>
        <xdr:cNvPr id="823" name="テキスト ボックス 822"/>
        <xdr:cNvSpPr txBox="1"/>
      </xdr:nvSpPr>
      <xdr:spPr>
        <a:xfrm>
          <a:off x="20309840" y="10201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73660</xdr:rowOff>
    </xdr:from>
    <xdr:ext cx="234315" cy="259080"/>
    <xdr:sp macro="" textlink="">
      <xdr:nvSpPr>
        <xdr:cNvPr id="826" name="テキスト ボックス 825"/>
        <xdr:cNvSpPr txBox="1"/>
      </xdr:nvSpPr>
      <xdr:spPr>
        <a:xfrm>
          <a:off x="19420840" y="9503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34315" cy="259080"/>
    <xdr:sp macro="" textlink="">
      <xdr:nvSpPr>
        <xdr:cNvPr id="828" name="テキスト ボックス 827"/>
        <xdr:cNvSpPr txBox="1"/>
      </xdr:nvSpPr>
      <xdr:spPr>
        <a:xfrm>
          <a:off x="18531840" y="8550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0" name="テキスト ボックス 82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1" name="テキスト ボックス 83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3" name="テキスト ボックス 83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1460"/>
    <xdr:sp macro="" textlink="">
      <xdr:nvSpPr>
        <xdr:cNvPr id="835" name="前年度繰上充用金該当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34315" cy="248920"/>
    <xdr:sp macro="" textlink="">
      <xdr:nvSpPr>
        <xdr:cNvPr id="837" name="テキスト ボックス 836"/>
        <xdr:cNvSpPr txBox="1"/>
      </xdr:nvSpPr>
      <xdr:spPr>
        <a:xfrm>
          <a:off x="21198840" y="988441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34315" cy="248920"/>
    <xdr:sp macro="" textlink="">
      <xdr:nvSpPr>
        <xdr:cNvPr id="839" name="テキスト ボックス 838"/>
        <xdr:cNvSpPr txBox="1"/>
      </xdr:nvSpPr>
      <xdr:spPr>
        <a:xfrm>
          <a:off x="20309840" y="988441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34315" cy="251460"/>
    <xdr:sp macro="" textlink="">
      <xdr:nvSpPr>
        <xdr:cNvPr id="841" name="テキスト ボックス 840"/>
        <xdr:cNvSpPr txBox="1"/>
      </xdr:nvSpPr>
      <xdr:spPr>
        <a:xfrm>
          <a:off x="19420840" y="10201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34315" cy="251460"/>
    <xdr:sp macro="" textlink="">
      <xdr:nvSpPr>
        <xdr:cNvPr id="843" name="テキスト ボックス 842"/>
        <xdr:cNvSpPr txBox="1"/>
      </xdr:nvSpPr>
      <xdr:spPr>
        <a:xfrm>
          <a:off x="18531840" y="10201910"/>
          <a:ext cx="2343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latin typeface="ＭＳ Ｐゴシック"/>
              <a:ea typeface="ＭＳ Ｐゴシック"/>
              <a:cs typeface="+mn-cs"/>
            </a:rPr>
            <a:t>　</a:t>
          </a:r>
          <a:r>
            <a:rPr kumimoji="1" lang="ja-JP" altLang="en-US" sz="1300">
              <a:solidFill>
                <a:sysClr val="windowText" lastClr="000000"/>
              </a:solidFill>
              <a:latin typeface="ＭＳ Ｐゴシック"/>
              <a:ea typeface="ＭＳ Ｐゴシック"/>
              <a:cs typeface="+mn-cs"/>
            </a:rPr>
            <a:t>議会費は、市議会議員の政務活動費を８か月間減額したことなどにより、前年度比2.3％の減少となった。</a:t>
          </a:r>
          <a:r>
            <a:rPr kumimoji="1" lang="ja-JP" altLang="ja-JP" sz="1300">
              <a:solidFill>
                <a:sysClr val="windowText" lastClr="000000"/>
              </a:solidFill>
              <a:latin typeface="ＭＳ Ｐゴシック"/>
              <a:ea typeface="ＭＳ Ｐゴシック"/>
              <a:cs typeface="+mn-cs"/>
            </a:rPr>
            <a:t>総務費は、市民１人あたり10万円を給付する特別定額給付金給付事業費などにより、</a:t>
          </a:r>
          <a:r>
            <a:rPr kumimoji="1" lang="ja-JP" altLang="en-US" sz="1300">
              <a:solidFill>
                <a:sysClr val="windowText" lastClr="000000"/>
              </a:solidFill>
              <a:latin typeface="ＭＳ Ｐゴシック"/>
              <a:ea typeface="ＭＳ Ｐゴシック"/>
              <a:cs typeface="+mn-cs"/>
            </a:rPr>
            <a:t>同</a:t>
          </a:r>
          <a:r>
            <a:rPr kumimoji="1" lang="ja-JP" altLang="ja-JP" sz="1300">
              <a:solidFill>
                <a:sysClr val="windowText" lastClr="000000"/>
              </a:solidFill>
              <a:latin typeface="ＭＳ Ｐゴシック"/>
              <a:ea typeface="ＭＳ Ｐゴシック"/>
              <a:cs typeface="+mn-cs"/>
            </a:rPr>
            <a:t>比237.3％</a:t>
          </a:r>
          <a:r>
            <a:rPr kumimoji="1" lang="ja-JP" altLang="en-US" sz="1300">
              <a:solidFill>
                <a:sysClr val="windowText" lastClr="000000"/>
              </a:solidFill>
              <a:latin typeface="ＭＳ Ｐゴシック"/>
              <a:ea typeface="ＭＳ Ｐゴシック"/>
              <a:cs typeface="+mn-cs"/>
            </a:rPr>
            <a:t>の増加</a:t>
          </a:r>
          <a:r>
            <a:rPr kumimoji="1" lang="ja-JP" altLang="ja-JP" sz="1300">
              <a:solidFill>
                <a:sysClr val="windowText" lastClr="000000"/>
              </a:solidFill>
              <a:latin typeface="ＭＳ Ｐゴシック"/>
              <a:ea typeface="ＭＳ Ｐゴシック"/>
              <a:cs typeface="+mn-cs"/>
            </a:rPr>
            <a:t>となった。民生費は、子ども１人あたり１万円を給付する子育て・地域サポート事業などにより、</a:t>
          </a:r>
          <a:r>
            <a:rPr kumimoji="1" lang="ja-JP" altLang="en-US" sz="1300">
              <a:solidFill>
                <a:sysClr val="windowText" lastClr="000000"/>
              </a:solidFill>
              <a:latin typeface="ＭＳ Ｐゴシック"/>
              <a:ea typeface="ＭＳ Ｐゴシック"/>
              <a:cs typeface="+mn-cs"/>
            </a:rPr>
            <a:t>同比3.9</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増加</a:t>
          </a:r>
          <a:r>
            <a:rPr kumimoji="1" lang="ja-JP" altLang="ja-JP" sz="1300">
              <a:solidFill>
                <a:sysClr val="windowText" lastClr="000000"/>
              </a:solidFill>
              <a:latin typeface="ＭＳ Ｐゴシック"/>
              <a:ea typeface="ＭＳ Ｐゴシック"/>
              <a:cs typeface="+mn-cs"/>
            </a:rPr>
            <a:t>となった。農林水産業費は、県営基幹水利施設予防保全対策事業負担金、農地耕作条件改善事業など</a:t>
          </a:r>
          <a:r>
            <a:rPr kumimoji="1" lang="ja-JP" altLang="en-US" sz="1300">
              <a:solidFill>
                <a:sysClr val="windowText" lastClr="000000"/>
              </a:solidFill>
              <a:latin typeface="ＭＳ Ｐゴシック"/>
              <a:ea typeface="ＭＳ Ｐゴシック"/>
              <a:cs typeface="+mn-cs"/>
            </a:rPr>
            <a:t>により、同比27.3</a:t>
          </a:r>
          <a:r>
            <a:rPr kumimoji="1" lang="ja-JP" altLang="ja-JP" sz="1300">
              <a:solidFill>
                <a:sysClr val="windowText" lastClr="000000"/>
              </a:solidFill>
              <a:latin typeface="ＭＳ Ｐゴシック"/>
              <a:ea typeface="ＭＳ Ｐゴシック"/>
              <a:cs typeface="+mn-cs"/>
            </a:rPr>
            <a:t>％の減少となった</a:t>
          </a:r>
          <a:r>
            <a:rPr kumimoji="1" lang="ja-JP" altLang="en-US" sz="1300">
              <a:solidFill>
                <a:sysClr val="windowText" lastClr="000000"/>
              </a:solidFill>
              <a:latin typeface="ＭＳ Ｐゴシック"/>
              <a:ea typeface="ＭＳ Ｐゴシック"/>
              <a:cs typeface="+mn-cs"/>
            </a:rPr>
            <a:t>。商工費は、新型コロナウイルスの影響で売上が減少している市内施設・店舗を応援する特典券を発行する市内施設・店舗応援事業などにより、同比26.7％の増加となった</a:t>
          </a:r>
          <a:r>
            <a:rPr kumimoji="1" lang="ja-JP" altLang="ja-JP" sz="1300">
              <a:solidFill>
                <a:sysClr val="windowText" lastClr="000000"/>
              </a:solidFill>
              <a:latin typeface="ＭＳ Ｐゴシック"/>
              <a:ea typeface="ＭＳ Ｐゴシック"/>
              <a:cs typeface="+mn-cs"/>
            </a:rPr>
            <a:t>。土木費は、こくぞう里山公園防災対策事業などにより、</a:t>
          </a:r>
          <a:r>
            <a:rPr kumimoji="1" lang="ja-JP" altLang="en-US" sz="1300">
              <a:solidFill>
                <a:sysClr val="windowText" lastClr="000000"/>
              </a:solidFill>
              <a:latin typeface="ＭＳ Ｐゴシック"/>
              <a:ea typeface="ＭＳ Ｐゴシック"/>
              <a:cs typeface="+mn-cs"/>
            </a:rPr>
            <a:t>同比3.2</a:t>
          </a:r>
          <a:r>
            <a:rPr kumimoji="1" lang="ja-JP" altLang="ja-JP" sz="1300">
              <a:solidFill>
                <a:sysClr val="windowText" lastClr="000000"/>
              </a:solidFill>
              <a:latin typeface="ＭＳ Ｐゴシック"/>
              <a:ea typeface="ＭＳ Ｐゴシック"/>
              <a:cs typeface="+mn-cs"/>
            </a:rPr>
            <a:t>％の増加となった。消防費は、</a:t>
          </a:r>
          <a:r>
            <a:rPr kumimoji="1" lang="ja-JP" altLang="en-US" sz="1300">
              <a:solidFill>
                <a:sysClr val="windowText" lastClr="000000"/>
              </a:solidFill>
              <a:latin typeface="ＭＳ Ｐゴシック"/>
              <a:ea typeface="ＭＳ Ｐゴシック"/>
              <a:cs typeface="+mn-cs"/>
            </a:rPr>
            <a:t>新型コロナウイルス</a:t>
          </a:r>
          <a:r>
            <a:rPr kumimoji="1" lang="ja-JP" altLang="ja-JP" sz="1300">
              <a:solidFill>
                <a:sysClr val="windowText" lastClr="000000"/>
              </a:solidFill>
              <a:latin typeface="ＭＳ Ｐゴシック"/>
              <a:ea typeface="ＭＳ Ｐゴシック"/>
              <a:cs typeface="+mn-cs"/>
            </a:rPr>
            <a:t>対策の災害緊急時備蓄品費などにより、</a:t>
          </a:r>
          <a:r>
            <a:rPr kumimoji="1" lang="ja-JP" altLang="en-US" sz="1300">
              <a:solidFill>
                <a:sysClr val="windowText" lastClr="000000"/>
              </a:solidFill>
              <a:latin typeface="ＭＳ Ｐゴシック"/>
              <a:ea typeface="ＭＳ Ｐゴシック"/>
              <a:cs typeface="+mn-cs"/>
            </a:rPr>
            <a:t>同比32.2</a:t>
          </a:r>
          <a:r>
            <a:rPr kumimoji="1" lang="ja-JP" altLang="ja-JP" sz="1300">
              <a:solidFill>
                <a:sysClr val="windowText" lastClr="000000"/>
              </a:solidFill>
              <a:latin typeface="ＭＳ Ｐゴシック"/>
              <a:ea typeface="ＭＳ Ｐゴシック"/>
              <a:cs typeface="+mn-cs"/>
            </a:rPr>
            <a:t>％の増加となった。教育費は、博物館（能美ふるさとミュージアム）建設事業などの減少があった一方、物見山総合体育館改修事業や小中学校の児童・生徒に１人１台のパソコン端末を整備する公立学校情報機器整備事業などにより、</a:t>
          </a:r>
          <a:r>
            <a:rPr kumimoji="1" lang="ja-JP" altLang="en-US" sz="1300">
              <a:solidFill>
                <a:sysClr val="windowText" lastClr="000000"/>
              </a:solidFill>
              <a:latin typeface="ＭＳ Ｐゴシック"/>
              <a:ea typeface="ＭＳ Ｐゴシック"/>
              <a:cs typeface="+mn-cs"/>
            </a:rPr>
            <a:t>同比8.2</a:t>
          </a:r>
          <a:r>
            <a:rPr kumimoji="1" lang="ja-JP" altLang="ja-JP" sz="1300">
              <a:solidFill>
                <a:sysClr val="windowText" lastClr="000000"/>
              </a:solidFill>
              <a:latin typeface="ＭＳ Ｐゴシック"/>
              <a:ea typeface="ＭＳ Ｐゴシック"/>
              <a:cs typeface="+mn-cs"/>
            </a:rPr>
            <a:t>％の増加となった。公債費は、</a:t>
          </a:r>
          <a:r>
            <a:rPr kumimoji="1" lang="ja-JP" altLang="en-US" sz="1300">
              <a:solidFill>
                <a:sysClr val="windowText" lastClr="000000"/>
              </a:solidFill>
              <a:latin typeface="ＭＳ Ｐゴシック"/>
              <a:ea typeface="ＭＳ Ｐゴシック"/>
              <a:cs typeface="+mn-cs"/>
            </a:rPr>
            <a:t>大型建設事業の償還が進んだことから元金・利子共に減少し</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同比2.9</a:t>
          </a:r>
          <a:r>
            <a:rPr kumimoji="1" lang="ja-JP" altLang="ja-JP"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減少</a:t>
          </a:r>
          <a:r>
            <a:rPr kumimoji="1" lang="ja-JP" altLang="ja-JP" sz="1300">
              <a:solidFill>
                <a:sysClr val="windowText" lastClr="000000"/>
              </a:solidFill>
              <a:latin typeface="ＭＳ Ｐゴシック"/>
              <a:ea typeface="ＭＳ Ｐゴシック"/>
              <a:cs typeface="+mn-cs"/>
            </a:rPr>
            <a:t>となった。</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00B050"/>
              </a:solidFill>
              <a:latin typeface="ＭＳ ゴシック"/>
              <a:ea typeface="ＭＳ ゴシック"/>
            </a:rPr>
            <a:t>　</a:t>
          </a:r>
          <a:r>
            <a:rPr kumimoji="1" lang="ja-JP" altLang="en-US" sz="1400">
              <a:solidFill>
                <a:sysClr val="windowText" lastClr="000000"/>
              </a:solidFill>
              <a:latin typeface="ＭＳ ゴシック"/>
              <a:ea typeface="ＭＳ ゴシック"/>
            </a:rPr>
            <a:t>令和２年度は、普通建設事業費が減少した一方、新型コロナウイルス対策にかかる事業費により、実質単年度収支は赤字となったが、財政調整基金取崩により実質収支は黒字となっている。実質単年度収支は５年連続赤字であり、基金残高も目減りしていることから、今後も適切な財源確保と歳出精査により、基金取崩を最小限にとどめ、健全な財政運営の堅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一般会計及び特別会計（国民健康保険、後期高齢者医療保険、介護保険、温泉事業）は、いずれも黒字を達成した。</a:t>
          </a:r>
        </a:p>
        <a:p>
          <a:r>
            <a:rPr kumimoji="1" lang="ja-JP" altLang="en-US" sz="1400">
              <a:solidFill>
                <a:sysClr val="windowText" lastClr="000000"/>
              </a:solidFill>
              <a:latin typeface="ＭＳ ゴシック"/>
              <a:ea typeface="ＭＳ ゴシック"/>
            </a:rPr>
            <a:t>　公営企業会計（水道、工業用水道、下水道、国民健康保険能美市立病院事業）は、いずれも資金不足は生じなかった。</a:t>
          </a:r>
        </a:p>
        <a:p>
          <a:r>
            <a:rPr kumimoji="1" lang="ja-JP" altLang="en-US" sz="1400">
              <a:solidFill>
                <a:sysClr val="windowText" lastClr="000000"/>
              </a:solidFill>
              <a:latin typeface="ＭＳ ゴシック"/>
              <a:ea typeface="ＭＳ ゴシック"/>
            </a:rPr>
            <a:t>　なお、水道・工業用水道・下水道事業については、H30年度に経営戦略（H30年度～R9年度までの10年間）を策定しており、これに基づき経営の健全化・効率化、適正な財源確保や投資の合理化を図る。</a:t>
          </a:r>
        </a:p>
        <a:p>
          <a:r>
            <a:rPr kumimoji="1" lang="ja-JP" altLang="en-US" sz="1400">
              <a:solidFill>
                <a:sysClr val="windowText" lastClr="000000"/>
              </a:solidFill>
              <a:latin typeface="ＭＳ ゴシック"/>
              <a:ea typeface="ＭＳ ゴシック"/>
            </a:rPr>
            <a:t>　また、国民健康保険能美市立病院においては、H28年度末に策定した新改革プランを基に、医師確保や病床利用率の向上等に努めることにより収益構造の改善を目指す。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a:ea typeface="ＭＳ ゴシック"/>
            </a:rPr>
            <a:t>　元利償還金及び公営企業債の元利償還金に対する繰入金は、令和２年度において、大型道路整備事業の償還が終了したことにより減少している。</a:t>
          </a:r>
        </a:p>
        <a:p>
          <a:r>
            <a:rPr kumimoji="1" lang="ja-JP" altLang="en-US" sz="1300">
              <a:solidFill>
                <a:schemeClr val="tx1"/>
              </a:solidFill>
              <a:latin typeface="ＭＳ ゴシック"/>
              <a:ea typeface="ＭＳ ゴシック"/>
            </a:rPr>
            <a:t>　元利償還金は、合併まちづくり計画に基づき発行した旧合併特例事業債や臨時財政対策債の償還が進んだものの、今後は大型建設事業の償還が始まり、増加する見込みである。</a:t>
          </a:r>
        </a:p>
        <a:p>
          <a:r>
            <a:rPr kumimoji="1" lang="ja-JP" altLang="en-US" sz="1300">
              <a:solidFill>
                <a:schemeClr val="tx1"/>
              </a:solidFill>
              <a:latin typeface="ＭＳ ゴシック"/>
              <a:ea typeface="ＭＳ ゴシック"/>
            </a:rPr>
            <a:t>　公営企業債の元利償還金に対する繰入金は減少し続けているが、施設の長寿命化対策等により今後増加が見込まれる。</a:t>
          </a:r>
        </a:p>
        <a:p>
          <a:r>
            <a:rPr kumimoji="1" lang="ja-JP" altLang="en-US" sz="1300">
              <a:solidFill>
                <a:schemeClr val="tx1"/>
              </a:solidFill>
              <a:latin typeface="ＭＳ ゴシック"/>
              <a:ea typeface="ＭＳ ゴシック"/>
            </a:rPr>
            <a:t>　今後も計画的な地方債発行に努めるとともに、普通交付税の算入が見込まれる地方債を発行する</a:t>
          </a:r>
          <a:r>
            <a:rPr kumimoji="1" lang="ja-JP" altLang="en-US" sz="1400">
              <a:solidFill>
                <a:schemeClr val="tx1"/>
              </a:solidFill>
              <a:latin typeface="ＭＳ ゴシック"/>
              <a:ea typeface="ＭＳ ゴシック"/>
            </a:rPr>
            <a:t>。</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tx1"/>
              </a:solidFill>
              <a:latin typeface="ＭＳ ゴシック"/>
              <a:ea typeface="ＭＳ ゴシック"/>
            </a:rPr>
            <a:t>　満期一括償還地方債の償還の財源として積み立てた減債基金はない。</a:t>
          </a:r>
          <a:endParaRPr kumimoji="1" lang="ja-JP" altLang="en-US" sz="1000">
            <a:solidFill>
              <a:schemeClr val="tx1"/>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一般会計等に係る地方債現在高は施設の建設及び長寿命化対策に伴い発行した地方債により増加している。</a:t>
          </a:r>
        </a:p>
        <a:p>
          <a:r>
            <a:rPr kumimoji="1" lang="ja-JP" altLang="en-US" sz="1400">
              <a:solidFill>
                <a:schemeClr val="tx1"/>
              </a:solidFill>
              <a:latin typeface="ＭＳ ゴシック"/>
              <a:ea typeface="ＭＳ ゴシック"/>
            </a:rPr>
            <a:t>　 公営企業債等繰入見込額については減少傾向にあるが、施設の長寿命化対策等増加する要因も見込まれる。</a:t>
          </a:r>
        </a:p>
        <a:p>
          <a:r>
            <a:rPr kumimoji="1" lang="ja-JP" altLang="en-US" sz="1400">
              <a:solidFill>
                <a:schemeClr val="tx1"/>
              </a:solidFill>
              <a:latin typeface="ＭＳ ゴシック"/>
              <a:ea typeface="ＭＳ ゴシック"/>
            </a:rPr>
            <a:t>　充当可能基金は、財政調整基金の取り崩しが減少の主な要因である。</a:t>
          </a:r>
        </a:p>
        <a:p>
          <a:r>
            <a:rPr kumimoji="1" lang="ja-JP" altLang="en-US" sz="1400">
              <a:solidFill>
                <a:schemeClr val="tx1"/>
              </a:solidFill>
              <a:latin typeface="ＭＳ ゴシック"/>
              <a:ea typeface="ＭＳ ゴシック"/>
            </a:rPr>
            <a:t>　また、公共施設の老朽化対策及び長寿命化による更新費用に活用するため、</a:t>
          </a:r>
          <a:r>
            <a:rPr kumimoji="1" lang="ja-JP" altLang="en-US" sz="1400">
              <a:solidFill>
                <a:schemeClr val="tx1"/>
              </a:solidFill>
              <a:effectLst/>
              <a:latin typeface="ＭＳ ゴシック"/>
              <a:ea typeface="ＭＳ ゴシック"/>
              <a:cs typeface="+mn-cs"/>
            </a:rPr>
            <a:t>公共施設等整備改修基金</a:t>
          </a:r>
          <a:r>
            <a:rPr kumimoji="1" lang="ja-JP" altLang="en-US" sz="1400">
              <a:solidFill>
                <a:schemeClr val="tx1"/>
              </a:solidFill>
              <a:latin typeface="ＭＳ ゴシック"/>
              <a:ea typeface="ＭＳ ゴシック"/>
            </a:rPr>
            <a:t>の取り崩しが進むことが見込まれる。</a:t>
          </a:r>
        </a:p>
        <a:p>
          <a:r>
            <a:rPr kumimoji="1" lang="ja-JP" altLang="en-US" sz="1400">
              <a:solidFill>
                <a:schemeClr val="tx1"/>
              </a:solidFill>
              <a:latin typeface="ＭＳ ゴシック"/>
              <a:ea typeface="ＭＳ ゴシック"/>
            </a:rPr>
            <a:t>　このほか、基準財政需要額算入見込額の減少は、合併まちづくり計画に基づき発行した旧合併特例事業債のように算入率の高い地方債の償還が進んだことが要因であり、今後も計画的な地方債発行に努めるとともに普通交付税の算入が見込まれる地方債を発行する。</a:t>
          </a:r>
          <a:endParaRPr kumimoji="1" lang="ja-JP" altLang="en-US" sz="1400">
            <a:solidFill>
              <a:srgbClr val="00B050"/>
            </a:solidFill>
            <a:latin typeface="ＭＳ ゴシック"/>
            <a:ea typeface="ＭＳ ゴシック"/>
          </a:endParaRPr>
        </a:p>
        <a:p>
          <a:endParaRPr kumimoji="1" lang="ja-JP" altLang="en-US" sz="1400">
            <a:solidFill>
              <a:srgbClr val="00B05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・財政調整基金は、財源調整のため前年度より多く取り崩したことにより、基金残高は1億9,400万円の減少となった。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・その他特定目的基金は、地域福祉基金1億4,900万円を取り崩したため1億2,400万円の減少となり、基金全体としては3億1,800万円の減少となった。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・公共施設等の老朽化対策に要する費用や企業誘致に係る補助金等の将来的な需要を見据えて、公共施設等整備改修基金や企業立地促進基金の基金残高を確保する。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・災害などの不測の事態に備えて、財政規模に見合った財政調整基金の基金残高を維持する。</a:t>
          </a:r>
          <a:endParaRPr kumimoji="1" lang="en-US" altLang="ja-JP" sz="1300" b="1">
            <a:solidFill>
              <a:schemeClr val="dk1"/>
            </a:solidFill>
            <a:effectLst/>
            <a:latin typeface="ＭＳ ゴシック"/>
            <a:ea typeface="ＭＳ ゴシック"/>
            <a:cs typeface="+mn-cs"/>
          </a:endParaRPr>
        </a:p>
        <a:p>
          <a:endParaRPr kumimoji="1" lang="en-US" altLang="ja-JP" sz="1300" b="1">
            <a:solidFill>
              <a:schemeClr val="dk1"/>
            </a:solidFill>
            <a:effectLst/>
            <a:latin typeface="ＭＳ ゴシック"/>
            <a:ea typeface="ＭＳ ゴシック"/>
            <a:cs typeface="+mn-cs"/>
          </a:endParaRPr>
        </a:p>
        <a:p>
          <a:endParaRPr kumimoji="1" lang="en-US" altLang="ja-JP" sz="1300" b="1">
            <a:solidFill>
              <a:schemeClr val="dk1"/>
            </a:solidFill>
            <a:effectLst/>
            <a:latin typeface="ＭＳ ゴシック"/>
            <a:ea typeface="ＭＳ ゴシック"/>
            <a:cs typeface="+mn-cs"/>
          </a:endParaRPr>
        </a:p>
        <a:p>
          <a:endParaRPr kumimoji="1" lang="en-US" altLang="ja-JP" sz="1300" b="1">
            <a:solidFill>
              <a:schemeClr val="dk1"/>
            </a:solidFill>
            <a:effectLst/>
            <a:latin typeface="ＭＳ ゴシック"/>
            <a:ea typeface="ＭＳ ゴシック"/>
            <a:cs typeface="+mn-cs"/>
          </a:endParaRPr>
        </a:p>
        <a:p>
          <a:endParaRPr kumimoji="1" lang="en-US" altLang="ja-JP" sz="1300" b="1">
            <a:solidFill>
              <a:schemeClr val="dk1"/>
            </a:solidFill>
            <a:effectLst/>
            <a:latin typeface="ＭＳ ゴシック"/>
            <a:ea typeface="ＭＳ ゴシック"/>
            <a:cs typeface="+mn-cs"/>
          </a:endParaRPr>
        </a:p>
        <a:p>
          <a:endParaRPr kumimoji="1" lang="en-US" altLang="ja-JP" sz="1300" b="1">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・まちづくり振興基金：市の一体化のための推進事業や、賑わいと活力のあるまちづくりに必要な資金に充てるため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・企業立地促進基金：企業立地等を促進し、産業の振興と雇用の拡大を図るため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・公共施設等整備改修基金：公共施設等の整備及び改修を図るため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・地域福祉基金：のみ地域力強化支援ファンド創設に伴い、地域福祉基金を1億4,900万円取り崩した。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・企業立地促進基金：企業立地促進助成金の状況に応じて取り崩し、決算状況に応じて積み増す。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・公共施設等整備改修基金：公共施設等の整備及び維持補修の状況に応じて取り崩し、決算状況に応じて積み増す。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・財源調整のため毎年度一定額を取り崩している。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・令和２年度は、</a:t>
          </a:r>
          <a:r>
            <a:rPr kumimoji="1" lang="ja-JP" altLang="en-US" sz="1400">
              <a:solidFill>
                <a:sysClr val="windowText" lastClr="000000"/>
              </a:solidFill>
              <a:latin typeface="ＭＳ ゴシック"/>
              <a:ea typeface="ＭＳ ゴシック"/>
            </a:rPr>
            <a:t>普通建設事業費が減少した一方、新型コロナウイルス対策にかかる事業費により</a:t>
          </a:r>
          <a:r>
            <a:rPr kumimoji="1" lang="ja-JP" altLang="en-US" sz="1300">
              <a:solidFill>
                <a:schemeClr val="dk1"/>
              </a:solidFill>
              <a:effectLst/>
              <a:latin typeface="ＭＳ ゴシック"/>
              <a:ea typeface="ＭＳ ゴシック"/>
              <a:cs typeface="+mn-cs"/>
            </a:rPr>
            <a:t>基金残高は減少した。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・不測の事態に対応できるよう、標準財政規模の10％から20％程度を目途に基金残高を維持する。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・令和元年度・２年度は取り崩しを行っていない。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・定時償還方式の採用等による公債費の平準化に努め、基金残高を維持する。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49,905
48,637
84.14
29,621,891
28,809,066
539,668
14,216,019
32,267,988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0.5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有形固定資産減価償却率は62.1％である。全国平均と同水準で、県平均をやや下回っているものの、類似団体内平均はやや上回っている。有形固定資産全体として、老朽化が進んでいると言える。今後も当該率の推移に注視しながら、計画的な改修及び修繕を進め、適正な公共施設の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3" name="テキスト ボックス 52"/>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5" name="テキスト ボックス 54"/>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7" name="テキスト ボックス 56"/>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9" name="テキスト ボックス 58"/>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1" name="テキスト ボックス 60"/>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3" name="テキスト ボックス 62"/>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5" name="テキスト ボックス 64"/>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64135</xdr:rowOff>
    </xdr:from>
    <xdr:to>
      <xdr:col>23</xdr:col>
      <xdr:colOff>85090</xdr:colOff>
      <xdr:row>35</xdr:row>
      <xdr:rowOff>55880</xdr:rowOff>
    </xdr:to>
    <xdr:cxnSp macro="">
      <xdr:nvCxnSpPr>
        <xdr:cNvPr id="67" name="直線コネクタ 66"/>
        <xdr:cNvCxnSpPr/>
      </xdr:nvCxnSpPr>
      <xdr:spPr>
        <a:xfrm flipV="1">
          <a:off x="4760595" y="546481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59690</xdr:rowOff>
    </xdr:from>
    <xdr:ext cx="402590" cy="259080"/>
    <xdr:sp macro="" textlink="">
      <xdr:nvSpPr>
        <xdr:cNvPr id="68" name="有形固定資産減価償却率最小値テキスト"/>
        <xdr:cNvSpPr txBox="1"/>
      </xdr:nvSpPr>
      <xdr:spPr>
        <a:xfrm>
          <a:off x="4813300" y="6831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55880</xdr:rowOff>
    </xdr:from>
    <xdr:to>
      <xdr:col>23</xdr:col>
      <xdr:colOff>174625</xdr:colOff>
      <xdr:row>35</xdr:row>
      <xdr:rowOff>55880</xdr:rowOff>
    </xdr:to>
    <xdr:cxnSp macro="">
      <xdr:nvCxnSpPr>
        <xdr:cNvPr id="69" name="直線コネクタ 68"/>
        <xdr:cNvCxnSpPr/>
      </xdr:nvCxnSpPr>
      <xdr:spPr>
        <a:xfrm>
          <a:off x="4673600" y="682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10795</xdr:rowOff>
    </xdr:from>
    <xdr:ext cx="402590" cy="258445"/>
    <xdr:sp macro="" textlink="">
      <xdr:nvSpPr>
        <xdr:cNvPr id="70" name="有形固定資産減価償却率最大値テキスト"/>
        <xdr:cNvSpPr txBox="1"/>
      </xdr:nvSpPr>
      <xdr:spPr>
        <a:xfrm>
          <a:off x="4813300" y="52400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64135</xdr:rowOff>
    </xdr:from>
    <xdr:to>
      <xdr:col>23</xdr:col>
      <xdr:colOff>174625</xdr:colOff>
      <xdr:row>27</xdr:row>
      <xdr:rowOff>64135</xdr:rowOff>
    </xdr:to>
    <xdr:cxnSp macro="">
      <xdr:nvCxnSpPr>
        <xdr:cNvPr id="71" name="直線コネクタ 70"/>
        <xdr:cNvCxnSpPr/>
      </xdr:nvCxnSpPr>
      <xdr:spPr>
        <a:xfrm>
          <a:off x="4673600" y="546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127635</xdr:rowOff>
    </xdr:from>
    <xdr:ext cx="402590" cy="259080"/>
    <xdr:sp macro="" textlink="">
      <xdr:nvSpPr>
        <xdr:cNvPr id="72" name="有形固定資産減価償却率平均値テキスト"/>
        <xdr:cNvSpPr txBox="1"/>
      </xdr:nvSpPr>
      <xdr:spPr>
        <a:xfrm>
          <a:off x="4813300" y="604266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104775</xdr:rowOff>
    </xdr:from>
    <xdr:to>
      <xdr:col>23</xdr:col>
      <xdr:colOff>136525</xdr:colOff>
      <xdr:row>32</xdr:row>
      <xdr:rowOff>34925</xdr:rowOff>
    </xdr:to>
    <xdr:sp macro="" textlink="">
      <xdr:nvSpPr>
        <xdr:cNvPr id="73" name="フローチャート: 判断 72"/>
        <xdr:cNvSpPr/>
      </xdr:nvSpPr>
      <xdr:spPr>
        <a:xfrm>
          <a:off x="47117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52705</xdr:rowOff>
    </xdr:from>
    <xdr:to>
      <xdr:col>19</xdr:col>
      <xdr:colOff>187325</xdr:colOff>
      <xdr:row>31</xdr:row>
      <xdr:rowOff>154940</xdr:rowOff>
    </xdr:to>
    <xdr:sp macro="" textlink="">
      <xdr:nvSpPr>
        <xdr:cNvPr id="74" name="フローチャート: 判断 73"/>
        <xdr:cNvSpPr/>
      </xdr:nvSpPr>
      <xdr:spPr>
        <a:xfrm>
          <a:off x="4000500" y="61391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9525</xdr:rowOff>
    </xdr:from>
    <xdr:to>
      <xdr:col>11</xdr:col>
      <xdr:colOff>187325</xdr:colOff>
      <xdr:row>31</xdr:row>
      <xdr:rowOff>111125</xdr:rowOff>
    </xdr:to>
    <xdr:sp macro="" textlink="">
      <xdr:nvSpPr>
        <xdr:cNvPr id="76" name="フローチャート: 判断 75"/>
        <xdr:cNvSpPr/>
      </xdr:nvSpPr>
      <xdr:spPr>
        <a:xfrm>
          <a:off x="2476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132080</xdr:rowOff>
    </xdr:from>
    <xdr:to>
      <xdr:col>7</xdr:col>
      <xdr:colOff>187325</xdr:colOff>
      <xdr:row>31</xdr:row>
      <xdr:rowOff>61595</xdr:rowOff>
    </xdr:to>
    <xdr:sp macro="" textlink="">
      <xdr:nvSpPr>
        <xdr:cNvPr id="77" name="フローチャート: 判断 76"/>
        <xdr:cNvSpPr/>
      </xdr:nvSpPr>
      <xdr:spPr>
        <a:xfrm>
          <a:off x="1714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8" name="テキスト ボックス 77"/>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9" name="テキスト ボックス 78"/>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0" name="テキスト ボックス 79"/>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1" name="テキスト ボックス 80"/>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2" name="テキスト ボックス 81"/>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114300</xdr:rowOff>
    </xdr:from>
    <xdr:to>
      <xdr:col>23</xdr:col>
      <xdr:colOff>136525</xdr:colOff>
      <xdr:row>32</xdr:row>
      <xdr:rowOff>44450</xdr:rowOff>
    </xdr:to>
    <xdr:sp macro="" textlink="">
      <xdr:nvSpPr>
        <xdr:cNvPr id="83" name="楕円 82"/>
        <xdr:cNvSpPr/>
      </xdr:nvSpPr>
      <xdr:spPr>
        <a:xfrm>
          <a:off x="47117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92710</xdr:rowOff>
    </xdr:from>
    <xdr:ext cx="402590" cy="259080"/>
    <xdr:sp macro="" textlink="">
      <xdr:nvSpPr>
        <xdr:cNvPr id="84" name="有形固定資産減価償却率該当値テキスト"/>
        <xdr:cNvSpPr txBox="1"/>
      </xdr:nvSpPr>
      <xdr:spPr>
        <a:xfrm>
          <a:off x="4813300" y="6179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95885</xdr:rowOff>
    </xdr:from>
    <xdr:to>
      <xdr:col>19</xdr:col>
      <xdr:colOff>187325</xdr:colOff>
      <xdr:row>32</xdr:row>
      <xdr:rowOff>26035</xdr:rowOff>
    </xdr:to>
    <xdr:sp macro="" textlink="">
      <xdr:nvSpPr>
        <xdr:cNvPr id="85" name="楕円 84"/>
        <xdr:cNvSpPr/>
      </xdr:nvSpPr>
      <xdr:spPr>
        <a:xfrm>
          <a:off x="400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146685</xdr:rowOff>
    </xdr:from>
    <xdr:to>
      <xdr:col>23</xdr:col>
      <xdr:colOff>85725</xdr:colOff>
      <xdr:row>31</xdr:row>
      <xdr:rowOff>165100</xdr:rowOff>
    </xdr:to>
    <xdr:cxnSp macro="">
      <xdr:nvCxnSpPr>
        <xdr:cNvPr id="86" name="直線コネクタ 85"/>
        <xdr:cNvCxnSpPr/>
      </xdr:nvCxnSpPr>
      <xdr:spPr>
        <a:xfrm>
          <a:off x="4051300" y="6233160"/>
          <a:ext cx="711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55880</xdr:rowOff>
    </xdr:from>
    <xdr:to>
      <xdr:col>15</xdr:col>
      <xdr:colOff>187325</xdr:colOff>
      <xdr:row>31</xdr:row>
      <xdr:rowOff>157480</xdr:rowOff>
    </xdr:to>
    <xdr:sp macro="" textlink="">
      <xdr:nvSpPr>
        <xdr:cNvPr id="87" name="楕円 86"/>
        <xdr:cNvSpPr/>
      </xdr:nvSpPr>
      <xdr:spPr>
        <a:xfrm>
          <a:off x="323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106680</xdr:rowOff>
    </xdr:from>
    <xdr:to>
      <xdr:col>19</xdr:col>
      <xdr:colOff>136525</xdr:colOff>
      <xdr:row>31</xdr:row>
      <xdr:rowOff>146685</xdr:rowOff>
    </xdr:to>
    <xdr:cxnSp macro="">
      <xdr:nvCxnSpPr>
        <xdr:cNvPr id="88" name="直線コネクタ 87"/>
        <xdr:cNvCxnSpPr/>
      </xdr:nvCxnSpPr>
      <xdr:spPr>
        <a:xfrm>
          <a:off x="3289300" y="619315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12700</xdr:rowOff>
    </xdr:from>
    <xdr:to>
      <xdr:col>11</xdr:col>
      <xdr:colOff>187325</xdr:colOff>
      <xdr:row>31</xdr:row>
      <xdr:rowOff>114300</xdr:rowOff>
    </xdr:to>
    <xdr:sp macro="" textlink="">
      <xdr:nvSpPr>
        <xdr:cNvPr id="89" name="楕円 88"/>
        <xdr:cNvSpPr/>
      </xdr:nvSpPr>
      <xdr:spPr>
        <a:xfrm>
          <a:off x="2476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63500</xdr:rowOff>
    </xdr:from>
    <xdr:to>
      <xdr:col>15</xdr:col>
      <xdr:colOff>136525</xdr:colOff>
      <xdr:row>31</xdr:row>
      <xdr:rowOff>106680</xdr:rowOff>
    </xdr:to>
    <xdr:cxnSp macro="">
      <xdr:nvCxnSpPr>
        <xdr:cNvPr id="90" name="直線コネクタ 89"/>
        <xdr:cNvCxnSpPr/>
      </xdr:nvCxnSpPr>
      <xdr:spPr>
        <a:xfrm>
          <a:off x="2527300" y="614997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137795</xdr:rowOff>
    </xdr:from>
    <xdr:to>
      <xdr:col>7</xdr:col>
      <xdr:colOff>187325</xdr:colOff>
      <xdr:row>31</xdr:row>
      <xdr:rowOff>67945</xdr:rowOff>
    </xdr:to>
    <xdr:sp macro="" textlink="">
      <xdr:nvSpPr>
        <xdr:cNvPr id="91" name="楕円 90"/>
        <xdr:cNvSpPr/>
      </xdr:nvSpPr>
      <xdr:spPr>
        <a:xfrm>
          <a:off x="1714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17780</xdr:rowOff>
    </xdr:from>
    <xdr:to>
      <xdr:col>11</xdr:col>
      <xdr:colOff>136525</xdr:colOff>
      <xdr:row>31</xdr:row>
      <xdr:rowOff>63500</xdr:rowOff>
    </xdr:to>
    <xdr:cxnSp macro="">
      <xdr:nvCxnSpPr>
        <xdr:cNvPr id="92" name="直線コネクタ 91"/>
        <xdr:cNvCxnSpPr/>
      </xdr:nvCxnSpPr>
      <xdr:spPr>
        <a:xfrm>
          <a:off x="1765300" y="610425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170815</xdr:rowOff>
    </xdr:from>
    <xdr:ext cx="402590" cy="258445"/>
    <xdr:sp macro="" textlink="">
      <xdr:nvSpPr>
        <xdr:cNvPr id="93" name="n_1aveValue有形固定資産減価償却率"/>
        <xdr:cNvSpPr txBox="1"/>
      </xdr:nvSpPr>
      <xdr:spPr>
        <a:xfrm>
          <a:off x="3836035" y="59143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164465</xdr:rowOff>
    </xdr:from>
    <xdr:ext cx="402590" cy="259080"/>
    <xdr:sp macro="" textlink="">
      <xdr:nvSpPr>
        <xdr:cNvPr id="94" name="n_2aveValue有形固定資産減価償却率"/>
        <xdr:cNvSpPr txBox="1"/>
      </xdr:nvSpPr>
      <xdr:spPr>
        <a:xfrm>
          <a:off x="3086735" y="5908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127635</xdr:rowOff>
    </xdr:from>
    <xdr:ext cx="402590" cy="259080"/>
    <xdr:sp macro="" textlink="">
      <xdr:nvSpPr>
        <xdr:cNvPr id="95" name="n_3aveValue有形固定資産減価償却率"/>
        <xdr:cNvSpPr txBox="1"/>
      </xdr:nvSpPr>
      <xdr:spPr>
        <a:xfrm>
          <a:off x="2324735" y="5871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2590" cy="256540"/>
    <xdr:sp macro="" textlink="">
      <xdr:nvSpPr>
        <xdr:cNvPr id="96" name="n_4aveValue有形固定資産減価償却率"/>
        <xdr:cNvSpPr txBox="1"/>
      </xdr:nvSpPr>
      <xdr:spPr>
        <a:xfrm>
          <a:off x="1562735" y="5821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17780</xdr:rowOff>
    </xdr:from>
    <xdr:ext cx="402590" cy="256540"/>
    <xdr:sp macro="" textlink="">
      <xdr:nvSpPr>
        <xdr:cNvPr id="97" name="n_1mainValue有形固定資産減価償却率"/>
        <xdr:cNvSpPr txBox="1"/>
      </xdr:nvSpPr>
      <xdr:spPr>
        <a:xfrm>
          <a:off x="3836035" y="6275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148590</xdr:rowOff>
    </xdr:from>
    <xdr:ext cx="402590" cy="259080"/>
    <xdr:sp macro="" textlink="">
      <xdr:nvSpPr>
        <xdr:cNvPr id="98" name="n_2mainValue有形固定資産減価償却率"/>
        <xdr:cNvSpPr txBox="1"/>
      </xdr:nvSpPr>
      <xdr:spPr>
        <a:xfrm>
          <a:off x="3086735" y="6235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105410</xdr:rowOff>
    </xdr:from>
    <xdr:ext cx="402590" cy="259080"/>
    <xdr:sp macro="" textlink="">
      <xdr:nvSpPr>
        <xdr:cNvPr id="99" name="n_3mainValue有形固定資産減価償却率"/>
        <xdr:cNvSpPr txBox="1"/>
      </xdr:nvSpPr>
      <xdr:spPr>
        <a:xfrm>
          <a:off x="2324735" y="6191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59055</xdr:rowOff>
    </xdr:from>
    <xdr:ext cx="402590" cy="259080"/>
    <xdr:sp macro="" textlink="">
      <xdr:nvSpPr>
        <xdr:cNvPr id="100" name="n_4mainValue有形固定資産減価償却率"/>
        <xdr:cNvSpPr txBox="1"/>
      </xdr:nvSpPr>
      <xdr:spPr>
        <a:xfrm>
          <a:off x="1562735" y="6145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latin typeface="ＭＳ Ｐゴシック"/>
              <a:ea typeface="ＭＳ Ｐゴシック"/>
              <a:cs typeface="+mn-cs"/>
            </a:rPr>
            <a:t>　債務償還比率は、689.9％である。全国平均、類似団体内平均を</a:t>
          </a:r>
          <a:r>
            <a:rPr kumimoji="1" lang="ja-JP" altLang="en-US" sz="1100">
              <a:solidFill>
                <a:schemeClr val="dk1"/>
              </a:solidFill>
              <a:latin typeface="ＭＳ Ｐゴシック"/>
              <a:ea typeface="ＭＳ Ｐゴシック"/>
              <a:cs typeface="+mn-cs"/>
            </a:rPr>
            <a:t>上回っているものの、</a:t>
          </a:r>
          <a:r>
            <a:rPr kumimoji="1" lang="ja-JP" altLang="ja-JP" sz="1100">
              <a:solidFill>
                <a:schemeClr val="dk1"/>
              </a:solidFill>
              <a:latin typeface="ＭＳ Ｐゴシック"/>
              <a:ea typeface="ＭＳ Ｐゴシック"/>
              <a:cs typeface="+mn-cs"/>
            </a:rPr>
            <a:t>県平均</a:t>
          </a:r>
          <a:r>
            <a:rPr kumimoji="1" lang="ja-JP" altLang="en-US" sz="1100">
              <a:solidFill>
                <a:schemeClr val="dk1"/>
              </a:solidFill>
              <a:latin typeface="ＭＳ Ｐゴシック"/>
              <a:ea typeface="ＭＳ Ｐゴシック"/>
              <a:cs typeface="+mn-cs"/>
            </a:rPr>
            <a:t>は下回っている。</a:t>
          </a:r>
          <a:endParaRPr kumimoji="1" lang="en-US" altLang="ja-JP" sz="1100">
            <a:solidFill>
              <a:schemeClr val="dk1"/>
            </a:solidFill>
            <a:latin typeface="ＭＳ Ｐゴシック"/>
            <a:ea typeface="ＭＳ Ｐゴシック"/>
            <a:cs typeface="+mn-cs"/>
          </a:endParaRPr>
        </a:p>
        <a:p>
          <a:r>
            <a:rPr lang="ja-JP" altLang="en-US" sz="1100" b="0" i="0" baseline="0">
              <a:solidFill>
                <a:schemeClr val="dk1"/>
              </a:solidFill>
              <a:latin typeface="ＭＳ Ｐゴシック"/>
              <a:ea typeface="ＭＳ Ｐゴシック"/>
              <a:cs typeface="+mn-cs"/>
            </a:rPr>
            <a:t>　</a:t>
          </a:r>
          <a:r>
            <a:rPr kumimoji="1" lang="ja-JP" altLang="ja-JP" sz="1100">
              <a:solidFill>
                <a:schemeClr val="dk1"/>
              </a:solidFill>
              <a:latin typeface="ＭＳ Ｐゴシック"/>
              <a:ea typeface="ＭＳ Ｐゴシック"/>
              <a:cs typeface="+mn-cs"/>
            </a:rPr>
            <a:t>普通交付税措置率の高い合併特例事業債を積極的に活用し、合併まちづくり計画の進捗を図ってきたことによるものであり、積極的な投資の結果であるとも言える。</a:t>
          </a:r>
          <a:endParaRPr kumimoji="1" lang="en-US" altLang="ja-JP" sz="1100">
            <a:solidFill>
              <a:schemeClr val="dk1"/>
            </a:solidFill>
            <a:latin typeface="ＭＳ Ｐゴシック"/>
            <a:ea typeface="ＭＳ Ｐゴシック"/>
            <a:cs typeface="+mn-cs"/>
          </a:endParaRPr>
        </a:p>
        <a:p>
          <a:r>
            <a:rPr kumimoji="1" lang="ja-JP" altLang="ja-JP" sz="1100">
              <a:solidFill>
                <a:schemeClr val="dk1"/>
              </a:solidFill>
              <a:latin typeface="ＭＳ Ｐゴシック"/>
              <a:ea typeface="ＭＳ Ｐゴシック"/>
              <a:cs typeface="+mn-cs"/>
            </a:rPr>
            <a:t>　今後も交付税措置率の高い有利な地方債を活用するとともに将来世代への負担の軽減を念頭に健全な財政運営に努める。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6" name="テキスト ボックス 115"/>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8" name="テキスト ボックス 117"/>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885"/>
    <xdr:sp macro="" textlink="">
      <xdr:nvSpPr>
        <xdr:cNvPr id="120" name="テキスト ボックス 119"/>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22" name="テキスト ボックス 121"/>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4" name="テキスト ボックス 123"/>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6" name="テキスト ボックス 125"/>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8305" cy="222885"/>
    <xdr:sp macro="" textlink="">
      <xdr:nvSpPr>
        <xdr:cNvPr id="128" name="テキスト ボックス 127"/>
        <xdr:cNvSpPr txBox="1"/>
      </xdr:nvSpPr>
      <xdr:spPr>
        <a:xfrm>
          <a:off x="10828655" y="51676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130" name="テキスト ボックス 129"/>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128270</xdr:rowOff>
    </xdr:from>
    <xdr:to>
      <xdr:col>76</xdr:col>
      <xdr:colOff>21590</xdr:colOff>
      <xdr:row>34</xdr:row>
      <xdr:rowOff>81280</xdr:rowOff>
    </xdr:to>
    <xdr:cxnSp macro="">
      <xdr:nvCxnSpPr>
        <xdr:cNvPr id="132" name="直線コネクタ 131"/>
        <xdr:cNvCxnSpPr/>
      </xdr:nvCxnSpPr>
      <xdr:spPr>
        <a:xfrm flipV="1">
          <a:off x="14793595" y="535749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85090</xdr:rowOff>
    </xdr:from>
    <xdr:ext cx="558165" cy="259080"/>
    <xdr:sp macro="" textlink="">
      <xdr:nvSpPr>
        <xdr:cNvPr id="133" name="債務償還比率最小値テキスト"/>
        <xdr:cNvSpPr txBox="1"/>
      </xdr:nvSpPr>
      <xdr:spPr>
        <a:xfrm>
          <a:off x="14846300" y="6685915"/>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81280</xdr:rowOff>
    </xdr:from>
    <xdr:to>
      <xdr:col>76</xdr:col>
      <xdr:colOff>111125</xdr:colOff>
      <xdr:row>34</xdr:row>
      <xdr:rowOff>81280</xdr:rowOff>
    </xdr:to>
    <xdr:cxnSp macro="">
      <xdr:nvCxnSpPr>
        <xdr:cNvPr id="134" name="直線コネクタ 133"/>
        <xdr:cNvCxnSpPr/>
      </xdr:nvCxnSpPr>
      <xdr:spPr>
        <a:xfrm>
          <a:off x="14706600" y="668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74930</xdr:rowOff>
    </xdr:from>
    <xdr:ext cx="467360" cy="256540"/>
    <xdr:sp macro="" textlink="">
      <xdr:nvSpPr>
        <xdr:cNvPr id="135" name="債務償還比率最大値テキスト"/>
        <xdr:cNvSpPr txBox="1"/>
      </xdr:nvSpPr>
      <xdr:spPr>
        <a:xfrm>
          <a:off x="14846300" y="51327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128270</xdr:rowOff>
    </xdr:from>
    <xdr:to>
      <xdr:col>76</xdr:col>
      <xdr:colOff>111125</xdr:colOff>
      <xdr:row>26</xdr:row>
      <xdr:rowOff>128270</xdr:rowOff>
    </xdr:to>
    <xdr:cxnSp macro="">
      <xdr:nvCxnSpPr>
        <xdr:cNvPr id="136" name="直線コネクタ 135"/>
        <xdr:cNvCxnSpPr/>
      </xdr:nvCxnSpPr>
      <xdr:spPr>
        <a:xfrm>
          <a:off x="14706600" y="535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11430</xdr:rowOff>
    </xdr:from>
    <xdr:ext cx="467360" cy="259080"/>
    <xdr:sp macro="" textlink="">
      <xdr:nvSpPr>
        <xdr:cNvPr id="137" name="債務償還比率平均値テキスト"/>
        <xdr:cNvSpPr txBox="1"/>
      </xdr:nvSpPr>
      <xdr:spPr>
        <a:xfrm>
          <a:off x="14846300" y="575500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160020</xdr:rowOff>
    </xdr:from>
    <xdr:to>
      <xdr:col>76</xdr:col>
      <xdr:colOff>73025</xdr:colOff>
      <xdr:row>30</xdr:row>
      <xdr:rowOff>90170</xdr:rowOff>
    </xdr:to>
    <xdr:sp macro="" textlink="">
      <xdr:nvSpPr>
        <xdr:cNvPr id="138" name="フローチャート: 判断 137"/>
        <xdr:cNvSpPr/>
      </xdr:nvSpPr>
      <xdr:spPr>
        <a:xfrm>
          <a:off x="14744700" y="590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80645</xdr:rowOff>
    </xdr:from>
    <xdr:to>
      <xdr:col>72</xdr:col>
      <xdr:colOff>123825</xdr:colOff>
      <xdr:row>31</xdr:row>
      <xdr:rowOff>10795</xdr:rowOff>
    </xdr:to>
    <xdr:sp macro="" textlink="">
      <xdr:nvSpPr>
        <xdr:cNvPr id="139" name="フローチャート: 判断 138"/>
        <xdr:cNvSpPr/>
      </xdr:nvSpPr>
      <xdr:spPr>
        <a:xfrm>
          <a:off x="14033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75565</xdr:rowOff>
    </xdr:from>
    <xdr:to>
      <xdr:col>68</xdr:col>
      <xdr:colOff>123825</xdr:colOff>
      <xdr:row>31</xdr:row>
      <xdr:rowOff>6350</xdr:rowOff>
    </xdr:to>
    <xdr:sp macro="" textlink="">
      <xdr:nvSpPr>
        <xdr:cNvPr id="140" name="フローチャート: 判断 139"/>
        <xdr:cNvSpPr/>
      </xdr:nvSpPr>
      <xdr:spPr>
        <a:xfrm>
          <a:off x="13271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83185</xdr:rowOff>
    </xdr:from>
    <xdr:to>
      <xdr:col>64</xdr:col>
      <xdr:colOff>123825</xdr:colOff>
      <xdr:row>31</xdr:row>
      <xdr:rowOff>13335</xdr:rowOff>
    </xdr:to>
    <xdr:sp macro="" textlink="">
      <xdr:nvSpPr>
        <xdr:cNvPr id="141" name="フローチャート: 判断 140"/>
        <xdr:cNvSpPr/>
      </xdr:nvSpPr>
      <xdr:spPr>
        <a:xfrm>
          <a:off x="12509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38100</xdr:rowOff>
    </xdr:from>
    <xdr:to>
      <xdr:col>60</xdr:col>
      <xdr:colOff>123825</xdr:colOff>
      <xdr:row>30</xdr:row>
      <xdr:rowOff>139700</xdr:rowOff>
    </xdr:to>
    <xdr:sp macro="" textlink="">
      <xdr:nvSpPr>
        <xdr:cNvPr id="142" name="フローチャート: 判断 141"/>
        <xdr:cNvSpPr/>
      </xdr:nvSpPr>
      <xdr:spPr>
        <a:xfrm>
          <a:off x="11747500" y="59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3" name="テキスト ボックス 142"/>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4" name="テキスト ボックス 143"/>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5" name="テキスト ボックス 144"/>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6" name="テキスト ボックス 145"/>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7" name="テキスト ボックス 146"/>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50800</xdr:rowOff>
    </xdr:from>
    <xdr:to>
      <xdr:col>76</xdr:col>
      <xdr:colOff>73025</xdr:colOff>
      <xdr:row>30</xdr:row>
      <xdr:rowOff>152400</xdr:rowOff>
    </xdr:to>
    <xdr:sp macro="" textlink="">
      <xdr:nvSpPr>
        <xdr:cNvPr id="148" name="楕円 147"/>
        <xdr:cNvSpPr/>
      </xdr:nvSpPr>
      <xdr:spPr>
        <a:xfrm>
          <a:off x="147447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29210</xdr:rowOff>
    </xdr:from>
    <xdr:ext cx="467360" cy="256540"/>
    <xdr:sp macro="" textlink="">
      <xdr:nvSpPr>
        <xdr:cNvPr id="149" name="債務償還比率該当値テキスト"/>
        <xdr:cNvSpPr txBox="1"/>
      </xdr:nvSpPr>
      <xdr:spPr>
        <a:xfrm>
          <a:off x="14846300" y="59442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66040</xdr:rowOff>
    </xdr:from>
    <xdr:to>
      <xdr:col>72</xdr:col>
      <xdr:colOff>123825</xdr:colOff>
      <xdr:row>30</xdr:row>
      <xdr:rowOff>167640</xdr:rowOff>
    </xdr:to>
    <xdr:sp macro="" textlink="">
      <xdr:nvSpPr>
        <xdr:cNvPr id="150" name="楕円 149"/>
        <xdr:cNvSpPr/>
      </xdr:nvSpPr>
      <xdr:spPr>
        <a:xfrm>
          <a:off x="14033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101600</xdr:rowOff>
    </xdr:from>
    <xdr:to>
      <xdr:col>76</xdr:col>
      <xdr:colOff>22225</xdr:colOff>
      <xdr:row>30</xdr:row>
      <xdr:rowOff>116840</xdr:rowOff>
    </xdr:to>
    <xdr:cxnSp macro="">
      <xdr:nvCxnSpPr>
        <xdr:cNvPr id="151" name="直線コネクタ 150"/>
        <xdr:cNvCxnSpPr/>
      </xdr:nvCxnSpPr>
      <xdr:spPr>
        <a:xfrm flipV="1">
          <a:off x="14084300" y="6016625"/>
          <a:ext cx="711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55880</xdr:rowOff>
    </xdr:from>
    <xdr:to>
      <xdr:col>68</xdr:col>
      <xdr:colOff>123825</xdr:colOff>
      <xdr:row>30</xdr:row>
      <xdr:rowOff>157480</xdr:rowOff>
    </xdr:to>
    <xdr:sp macro="" textlink="">
      <xdr:nvSpPr>
        <xdr:cNvPr id="152" name="楕円 151"/>
        <xdr:cNvSpPr/>
      </xdr:nvSpPr>
      <xdr:spPr>
        <a:xfrm>
          <a:off x="13271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106680</xdr:rowOff>
    </xdr:from>
    <xdr:to>
      <xdr:col>72</xdr:col>
      <xdr:colOff>73025</xdr:colOff>
      <xdr:row>30</xdr:row>
      <xdr:rowOff>116840</xdr:rowOff>
    </xdr:to>
    <xdr:cxnSp macro="">
      <xdr:nvCxnSpPr>
        <xdr:cNvPr id="153" name="直線コネクタ 152"/>
        <xdr:cNvCxnSpPr/>
      </xdr:nvCxnSpPr>
      <xdr:spPr>
        <a:xfrm>
          <a:off x="13322300" y="602170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100965</xdr:rowOff>
    </xdr:from>
    <xdr:to>
      <xdr:col>64</xdr:col>
      <xdr:colOff>123825</xdr:colOff>
      <xdr:row>31</xdr:row>
      <xdr:rowOff>31115</xdr:rowOff>
    </xdr:to>
    <xdr:sp macro="" textlink="">
      <xdr:nvSpPr>
        <xdr:cNvPr id="154" name="楕円 153"/>
        <xdr:cNvSpPr/>
      </xdr:nvSpPr>
      <xdr:spPr>
        <a:xfrm>
          <a:off x="12509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106680</xdr:rowOff>
    </xdr:from>
    <xdr:to>
      <xdr:col>68</xdr:col>
      <xdr:colOff>73025</xdr:colOff>
      <xdr:row>30</xdr:row>
      <xdr:rowOff>151765</xdr:rowOff>
    </xdr:to>
    <xdr:cxnSp macro="">
      <xdr:nvCxnSpPr>
        <xdr:cNvPr id="155" name="直線コネクタ 154"/>
        <xdr:cNvCxnSpPr/>
      </xdr:nvCxnSpPr>
      <xdr:spPr>
        <a:xfrm flipV="1">
          <a:off x="12560300" y="6021705"/>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145415</xdr:rowOff>
    </xdr:from>
    <xdr:to>
      <xdr:col>60</xdr:col>
      <xdr:colOff>123825</xdr:colOff>
      <xdr:row>31</xdr:row>
      <xdr:rowOff>75565</xdr:rowOff>
    </xdr:to>
    <xdr:sp macro="" textlink="">
      <xdr:nvSpPr>
        <xdr:cNvPr id="156" name="楕円 155"/>
        <xdr:cNvSpPr/>
      </xdr:nvSpPr>
      <xdr:spPr>
        <a:xfrm>
          <a:off x="1174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151765</xdr:rowOff>
    </xdr:from>
    <xdr:to>
      <xdr:col>64</xdr:col>
      <xdr:colOff>73025</xdr:colOff>
      <xdr:row>31</xdr:row>
      <xdr:rowOff>24765</xdr:rowOff>
    </xdr:to>
    <xdr:cxnSp macro="">
      <xdr:nvCxnSpPr>
        <xdr:cNvPr id="157" name="直線コネクタ 156"/>
        <xdr:cNvCxnSpPr/>
      </xdr:nvCxnSpPr>
      <xdr:spPr>
        <a:xfrm flipV="1">
          <a:off x="11798300" y="6066790"/>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1905</xdr:rowOff>
    </xdr:from>
    <xdr:ext cx="467360" cy="259080"/>
    <xdr:sp macro="" textlink="">
      <xdr:nvSpPr>
        <xdr:cNvPr id="158" name="n_1aveValue債務償還比率"/>
        <xdr:cNvSpPr txBox="1"/>
      </xdr:nvSpPr>
      <xdr:spPr>
        <a:xfrm>
          <a:off x="13836650" y="6088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168275</xdr:rowOff>
    </xdr:from>
    <xdr:ext cx="467360" cy="256540"/>
    <xdr:sp macro="" textlink="">
      <xdr:nvSpPr>
        <xdr:cNvPr id="159" name="n_2aveValue債務償還比率"/>
        <xdr:cNvSpPr txBox="1"/>
      </xdr:nvSpPr>
      <xdr:spPr>
        <a:xfrm>
          <a:off x="13087350" y="6083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29845</xdr:rowOff>
    </xdr:from>
    <xdr:ext cx="467360" cy="256540"/>
    <xdr:sp macro="" textlink="">
      <xdr:nvSpPr>
        <xdr:cNvPr id="160" name="n_3aveValue債務償還比率"/>
        <xdr:cNvSpPr txBox="1"/>
      </xdr:nvSpPr>
      <xdr:spPr>
        <a:xfrm>
          <a:off x="12325350" y="5773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156210</xdr:rowOff>
    </xdr:from>
    <xdr:ext cx="467360" cy="256540"/>
    <xdr:sp macro="" textlink="">
      <xdr:nvSpPr>
        <xdr:cNvPr id="161" name="n_4aveValue債務償還比率"/>
        <xdr:cNvSpPr txBox="1"/>
      </xdr:nvSpPr>
      <xdr:spPr>
        <a:xfrm>
          <a:off x="11563350" y="5728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12700</xdr:rowOff>
    </xdr:from>
    <xdr:ext cx="467360" cy="259080"/>
    <xdr:sp macro="" textlink="">
      <xdr:nvSpPr>
        <xdr:cNvPr id="162" name="n_1mainValue債務償還比率"/>
        <xdr:cNvSpPr txBox="1"/>
      </xdr:nvSpPr>
      <xdr:spPr>
        <a:xfrm>
          <a:off x="13836650" y="5756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2540</xdr:rowOff>
    </xdr:from>
    <xdr:ext cx="467360" cy="259080"/>
    <xdr:sp macro="" textlink="">
      <xdr:nvSpPr>
        <xdr:cNvPr id="163" name="n_2mainValue債務償還比率"/>
        <xdr:cNvSpPr txBox="1"/>
      </xdr:nvSpPr>
      <xdr:spPr>
        <a:xfrm>
          <a:off x="13087350" y="5746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22225</xdr:rowOff>
    </xdr:from>
    <xdr:ext cx="467360" cy="258445"/>
    <xdr:sp macro="" textlink="">
      <xdr:nvSpPr>
        <xdr:cNvPr id="164" name="n_3mainValue債務償還比率"/>
        <xdr:cNvSpPr txBox="1"/>
      </xdr:nvSpPr>
      <xdr:spPr>
        <a:xfrm>
          <a:off x="12325350" y="6108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66675</xdr:rowOff>
    </xdr:from>
    <xdr:ext cx="467360" cy="256540"/>
    <xdr:sp macro="" textlink="">
      <xdr:nvSpPr>
        <xdr:cNvPr id="165" name="n_4mainValue債務償還比率"/>
        <xdr:cNvSpPr txBox="1"/>
      </xdr:nvSpPr>
      <xdr:spPr>
        <a:xfrm>
          <a:off x="11563350" y="6153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8" name="テキスト ボックス 167"/>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9" name="テキスト ボックス 168"/>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0" name="テキスト ボックス 169"/>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1" name="テキスト ボックス 170"/>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49,905
48,637
84.14
29,621,891
28,809,066
539,668
14,216,019
32,267,988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144780</xdr:rowOff>
    </xdr:from>
    <xdr:ext cx="405130" cy="256540"/>
    <xdr:sp macro="" textlink="">
      <xdr:nvSpPr>
        <xdr:cNvPr id="58" name="【道路】&#10;有形固定資産減価償却率最小値テキスト"/>
        <xdr:cNvSpPr txBox="1"/>
      </xdr:nvSpPr>
      <xdr:spPr>
        <a:xfrm>
          <a:off x="4673600" y="7174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127635</xdr:rowOff>
    </xdr:from>
    <xdr:ext cx="405130" cy="259080"/>
    <xdr:sp macro="" textlink="">
      <xdr:nvSpPr>
        <xdr:cNvPr id="60" name="【道路】&#10;有形固定資産減価償却率最大値テキスト"/>
        <xdr:cNvSpPr txBox="1"/>
      </xdr:nvSpPr>
      <xdr:spPr>
        <a:xfrm>
          <a:off x="4673600" y="5442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143510</xdr:rowOff>
    </xdr:from>
    <xdr:ext cx="405130" cy="256540"/>
    <xdr:sp macro="" textlink="">
      <xdr:nvSpPr>
        <xdr:cNvPr id="62" name="【道路】&#10;有形固定資産減価償却率平均値テキスト"/>
        <xdr:cNvSpPr txBox="1"/>
      </xdr:nvSpPr>
      <xdr:spPr>
        <a:xfrm>
          <a:off x="4673600" y="63157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6350</xdr:rowOff>
    </xdr:from>
    <xdr:ext cx="405130" cy="256540"/>
    <xdr:sp macro="" textlink="">
      <xdr:nvSpPr>
        <xdr:cNvPr id="74" name="【道路】&#10;有形固定資産減価償却率該当値テキスト"/>
        <xdr:cNvSpPr txBox="1"/>
      </xdr:nvSpPr>
      <xdr:spPr>
        <a:xfrm>
          <a:off x="4673600" y="65214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78105</xdr:rowOff>
    </xdr:to>
    <xdr:cxnSp macro="">
      <xdr:nvCxnSpPr>
        <xdr:cNvPr id="76" name="直線コネクタ 75"/>
        <xdr:cNvCxnSpPr/>
      </xdr:nvCxnSpPr>
      <xdr:spPr>
        <a:xfrm>
          <a:off x="3797300" y="65760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60960</xdr:rowOff>
    </xdr:to>
    <xdr:cxnSp macro="">
      <xdr:nvCxnSpPr>
        <xdr:cNvPr id="78" name="直線コネクタ 77"/>
        <xdr:cNvCxnSpPr/>
      </xdr:nvCxnSpPr>
      <xdr:spPr>
        <a:xfrm>
          <a:off x="2908300" y="6545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30480</xdr:rowOff>
    </xdr:to>
    <xdr:cxnSp macro="">
      <xdr:nvCxnSpPr>
        <xdr:cNvPr id="80" name="直線コネクタ 79"/>
        <xdr:cNvCxnSpPr/>
      </xdr:nvCxnSpPr>
      <xdr:spPr>
        <a:xfrm>
          <a:off x="2019300" y="6513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143510</xdr:rowOff>
    </xdr:from>
    <xdr:to>
      <xdr:col>10</xdr:col>
      <xdr:colOff>114300</xdr:colOff>
      <xdr:row>37</xdr:row>
      <xdr:rowOff>169545</xdr:rowOff>
    </xdr:to>
    <xdr:cxnSp macro="">
      <xdr:nvCxnSpPr>
        <xdr:cNvPr id="82" name="直線コネクタ 81"/>
        <xdr:cNvCxnSpPr/>
      </xdr:nvCxnSpPr>
      <xdr:spPr>
        <a:xfrm>
          <a:off x="1130300" y="64871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34925</xdr:rowOff>
    </xdr:from>
    <xdr:ext cx="405130" cy="259080"/>
    <xdr:sp macro="" textlink="">
      <xdr:nvSpPr>
        <xdr:cNvPr id="83" name="n_1aveValue【道路】&#10;有形固定資産減価償却率"/>
        <xdr:cNvSpPr txBox="1"/>
      </xdr:nvSpPr>
      <xdr:spPr>
        <a:xfrm>
          <a:off x="3582035"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13970</xdr:rowOff>
    </xdr:from>
    <xdr:ext cx="402590" cy="259080"/>
    <xdr:sp macro="" textlink="">
      <xdr:nvSpPr>
        <xdr:cNvPr id="84" name="n_2aveValue【道路】&#10;有形固定資産減価償却率"/>
        <xdr:cNvSpPr txBox="1"/>
      </xdr:nvSpPr>
      <xdr:spPr>
        <a:xfrm>
          <a:off x="2705735" y="6186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160655</xdr:rowOff>
    </xdr:from>
    <xdr:ext cx="402590" cy="259080"/>
    <xdr:sp macro="" textlink="">
      <xdr:nvSpPr>
        <xdr:cNvPr id="85" name="n_3aveValue【道路】&#10;有形固定資産減価償却率"/>
        <xdr:cNvSpPr txBox="1"/>
      </xdr:nvSpPr>
      <xdr:spPr>
        <a:xfrm>
          <a:off x="1816735" y="6161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126365</xdr:rowOff>
    </xdr:from>
    <xdr:ext cx="402590" cy="259080"/>
    <xdr:sp macro="" textlink="">
      <xdr:nvSpPr>
        <xdr:cNvPr id="86" name="n_4aveValue【道路】&#10;有形固定資産減価償却率"/>
        <xdr:cNvSpPr txBox="1"/>
      </xdr:nvSpPr>
      <xdr:spPr>
        <a:xfrm>
          <a:off x="927735" y="61271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102870</xdr:rowOff>
    </xdr:from>
    <xdr:ext cx="405130" cy="259080"/>
    <xdr:sp macro="" textlink="">
      <xdr:nvSpPr>
        <xdr:cNvPr id="87" name="n_1mainValue【道路】&#10;有形固定資産減価償却率"/>
        <xdr:cNvSpPr txBox="1"/>
      </xdr:nvSpPr>
      <xdr:spPr>
        <a:xfrm>
          <a:off x="3582035" y="661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72390</xdr:rowOff>
    </xdr:from>
    <xdr:ext cx="402590" cy="259080"/>
    <xdr:sp macro="" textlink="">
      <xdr:nvSpPr>
        <xdr:cNvPr id="88" name="n_2mainValue【道路】&#10;有形固定資産減価償却率"/>
        <xdr:cNvSpPr txBox="1"/>
      </xdr:nvSpPr>
      <xdr:spPr>
        <a:xfrm>
          <a:off x="2705735" y="6587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40640</xdr:rowOff>
    </xdr:from>
    <xdr:ext cx="402590" cy="256540"/>
    <xdr:sp macro="" textlink="">
      <xdr:nvSpPr>
        <xdr:cNvPr id="89" name="n_3mainValue【道路】&#10;有形固定資産減価償却率"/>
        <xdr:cNvSpPr txBox="1"/>
      </xdr:nvSpPr>
      <xdr:spPr>
        <a:xfrm>
          <a:off x="1816735" y="6555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13335</xdr:rowOff>
    </xdr:from>
    <xdr:ext cx="402590" cy="259080"/>
    <xdr:sp macro="" textlink="">
      <xdr:nvSpPr>
        <xdr:cNvPr id="90" name="n_4mainValue【道路】&#10;有形固定資産減価償却率"/>
        <xdr:cNvSpPr txBox="1"/>
      </xdr:nvSpPr>
      <xdr:spPr>
        <a:xfrm>
          <a:off x="927735" y="65284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2" name="テキスト ボックス 101"/>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4" name="テキスト ボックス 103"/>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10" name="テキスト ボックス 109"/>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37465</xdr:rowOff>
    </xdr:from>
    <xdr:to>
      <xdr:col>54</xdr:col>
      <xdr:colOff>189865</xdr:colOff>
      <xdr:row>41</xdr:row>
      <xdr:rowOff>50165</xdr:rowOff>
    </xdr:to>
    <xdr:cxnSp macro="">
      <xdr:nvCxnSpPr>
        <xdr:cNvPr id="114" name="直線コネクタ 113"/>
        <xdr:cNvCxnSpPr/>
      </xdr:nvCxnSpPr>
      <xdr:spPr>
        <a:xfrm flipV="1">
          <a:off x="10476865" y="569531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53975</xdr:rowOff>
    </xdr:from>
    <xdr:ext cx="469900" cy="256540"/>
    <xdr:sp macro="" textlink="">
      <xdr:nvSpPr>
        <xdr:cNvPr id="115" name="【道路】&#10;一人当たり延長最小値テキスト"/>
        <xdr:cNvSpPr txBox="1"/>
      </xdr:nvSpPr>
      <xdr:spPr>
        <a:xfrm>
          <a:off x="10515600" y="70834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50165</xdr:rowOff>
    </xdr:from>
    <xdr:to>
      <xdr:col>55</xdr:col>
      <xdr:colOff>88900</xdr:colOff>
      <xdr:row>41</xdr:row>
      <xdr:rowOff>50165</xdr:rowOff>
    </xdr:to>
    <xdr:cxnSp macro="">
      <xdr:nvCxnSpPr>
        <xdr:cNvPr id="116" name="直線コネクタ 115"/>
        <xdr:cNvCxnSpPr/>
      </xdr:nvCxnSpPr>
      <xdr:spPr>
        <a:xfrm>
          <a:off x="10388600" y="707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155575</xdr:rowOff>
    </xdr:from>
    <xdr:ext cx="534670" cy="256540"/>
    <xdr:sp macro="" textlink="">
      <xdr:nvSpPr>
        <xdr:cNvPr id="117" name="【道路】&#10;一人当たり延長最大値テキスト"/>
        <xdr:cNvSpPr txBox="1"/>
      </xdr:nvSpPr>
      <xdr:spPr>
        <a:xfrm>
          <a:off x="10515600" y="54705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37465</xdr:rowOff>
    </xdr:from>
    <xdr:to>
      <xdr:col>55</xdr:col>
      <xdr:colOff>88900</xdr:colOff>
      <xdr:row>33</xdr:row>
      <xdr:rowOff>37465</xdr:rowOff>
    </xdr:to>
    <xdr:cxnSp macro="">
      <xdr:nvCxnSpPr>
        <xdr:cNvPr id="118" name="直線コネクタ 117"/>
        <xdr:cNvCxnSpPr/>
      </xdr:nvCxnSpPr>
      <xdr:spPr>
        <a:xfrm>
          <a:off x="10388600" y="569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32385</xdr:rowOff>
    </xdr:from>
    <xdr:ext cx="534670" cy="256540"/>
    <xdr:sp macro="" textlink="">
      <xdr:nvSpPr>
        <xdr:cNvPr id="119" name="【道路】&#10;一人当たり延長平均値テキスト"/>
        <xdr:cNvSpPr txBox="1"/>
      </xdr:nvSpPr>
      <xdr:spPr>
        <a:xfrm>
          <a:off x="10515600" y="637603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9525</xdr:rowOff>
    </xdr:from>
    <xdr:to>
      <xdr:col>55</xdr:col>
      <xdr:colOff>50800</xdr:colOff>
      <xdr:row>38</xdr:row>
      <xdr:rowOff>111125</xdr:rowOff>
    </xdr:to>
    <xdr:sp macro="" textlink="">
      <xdr:nvSpPr>
        <xdr:cNvPr id="120" name="フローチャート: 判断 119"/>
        <xdr:cNvSpPr/>
      </xdr:nvSpPr>
      <xdr:spPr>
        <a:xfrm>
          <a:off x="104267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45720</xdr:rowOff>
    </xdr:from>
    <xdr:to>
      <xdr:col>50</xdr:col>
      <xdr:colOff>165100</xdr:colOff>
      <xdr:row>38</xdr:row>
      <xdr:rowOff>147320</xdr:rowOff>
    </xdr:to>
    <xdr:sp macro="" textlink="">
      <xdr:nvSpPr>
        <xdr:cNvPr id="121" name="フローチャート: 判断 120"/>
        <xdr:cNvSpPr/>
      </xdr:nvSpPr>
      <xdr:spPr>
        <a:xfrm>
          <a:off x="9588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60325</xdr:rowOff>
    </xdr:from>
    <xdr:to>
      <xdr:col>46</xdr:col>
      <xdr:colOff>38100</xdr:colOff>
      <xdr:row>38</xdr:row>
      <xdr:rowOff>161925</xdr:rowOff>
    </xdr:to>
    <xdr:sp macro="" textlink="">
      <xdr:nvSpPr>
        <xdr:cNvPr id="122" name="フローチャート: 判断 121"/>
        <xdr:cNvSpPr/>
      </xdr:nvSpPr>
      <xdr:spPr>
        <a:xfrm>
          <a:off x="8699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3" name="フローチャート: 判断 122"/>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24" name="フローチャート: 判断 123"/>
        <xdr:cNvSpPr/>
      </xdr:nvSpPr>
      <xdr:spPr>
        <a:xfrm>
          <a:off x="692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30" name="楕円 129"/>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171450</xdr:rowOff>
    </xdr:from>
    <xdr:ext cx="534670" cy="259080"/>
    <xdr:sp macro="" textlink="">
      <xdr:nvSpPr>
        <xdr:cNvPr id="131" name="【道路】&#10;一人当たり延長該当値テキスト"/>
        <xdr:cNvSpPr txBox="1"/>
      </xdr:nvSpPr>
      <xdr:spPr>
        <a:xfrm>
          <a:off x="10515600" y="668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24765</xdr:rowOff>
    </xdr:from>
    <xdr:to>
      <xdr:col>50</xdr:col>
      <xdr:colOff>165100</xdr:colOff>
      <xdr:row>39</xdr:row>
      <xdr:rowOff>126365</xdr:rowOff>
    </xdr:to>
    <xdr:sp macro="" textlink="">
      <xdr:nvSpPr>
        <xdr:cNvPr id="132" name="楕円 131"/>
        <xdr:cNvSpPr/>
      </xdr:nvSpPr>
      <xdr:spPr>
        <a:xfrm>
          <a:off x="95885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75565</xdr:rowOff>
    </xdr:to>
    <xdr:cxnSp macro="">
      <xdr:nvCxnSpPr>
        <xdr:cNvPr id="133" name="直線コネクタ 132"/>
        <xdr:cNvCxnSpPr/>
      </xdr:nvCxnSpPr>
      <xdr:spPr>
        <a:xfrm flipV="1">
          <a:off x="9639300" y="67589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4" name="楕円 133"/>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75565</xdr:rowOff>
    </xdr:from>
    <xdr:to>
      <xdr:col>50</xdr:col>
      <xdr:colOff>114300</xdr:colOff>
      <xdr:row>39</xdr:row>
      <xdr:rowOff>76200</xdr:rowOff>
    </xdr:to>
    <xdr:cxnSp macro="">
      <xdr:nvCxnSpPr>
        <xdr:cNvPr id="135" name="直線コネクタ 134"/>
        <xdr:cNvCxnSpPr/>
      </xdr:nvCxnSpPr>
      <xdr:spPr>
        <a:xfrm flipV="1">
          <a:off x="8750300" y="67621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23495</xdr:rowOff>
    </xdr:from>
    <xdr:to>
      <xdr:col>41</xdr:col>
      <xdr:colOff>101600</xdr:colOff>
      <xdr:row>39</xdr:row>
      <xdr:rowOff>125095</xdr:rowOff>
    </xdr:to>
    <xdr:sp macro="" textlink="">
      <xdr:nvSpPr>
        <xdr:cNvPr id="136" name="楕円 135"/>
        <xdr:cNvSpPr/>
      </xdr:nvSpPr>
      <xdr:spPr>
        <a:xfrm>
          <a:off x="781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74930</xdr:rowOff>
    </xdr:from>
    <xdr:to>
      <xdr:col>45</xdr:col>
      <xdr:colOff>177800</xdr:colOff>
      <xdr:row>39</xdr:row>
      <xdr:rowOff>76200</xdr:rowOff>
    </xdr:to>
    <xdr:cxnSp macro="">
      <xdr:nvCxnSpPr>
        <xdr:cNvPr id="137" name="直線コネクタ 136"/>
        <xdr:cNvCxnSpPr/>
      </xdr:nvCxnSpPr>
      <xdr:spPr>
        <a:xfrm>
          <a:off x="7861300" y="6761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21590</xdr:rowOff>
    </xdr:from>
    <xdr:to>
      <xdr:col>36</xdr:col>
      <xdr:colOff>165100</xdr:colOff>
      <xdr:row>39</xdr:row>
      <xdr:rowOff>123190</xdr:rowOff>
    </xdr:to>
    <xdr:sp macro="" textlink="">
      <xdr:nvSpPr>
        <xdr:cNvPr id="138" name="楕円 137"/>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74930</xdr:rowOff>
    </xdr:to>
    <xdr:cxnSp macro="">
      <xdr:nvCxnSpPr>
        <xdr:cNvPr id="139" name="直線コネクタ 138"/>
        <xdr:cNvCxnSpPr/>
      </xdr:nvCxnSpPr>
      <xdr:spPr>
        <a:xfrm>
          <a:off x="6972300" y="6758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163830</xdr:rowOff>
    </xdr:from>
    <xdr:ext cx="534670" cy="259080"/>
    <xdr:sp macro="" textlink="">
      <xdr:nvSpPr>
        <xdr:cNvPr id="140" name="n_1aveValue【道路】&#10;一人当たり延長"/>
        <xdr:cNvSpPr txBox="1"/>
      </xdr:nvSpPr>
      <xdr:spPr>
        <a:xfrm>
          <a:off x="9359265" y="633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6985</xdr:rowOff>
    </xdr:from>
    <xdr:ext cx="532130" cy="256540"/>
    <xdr:sp macro="" textlink="">
      <xdr:nvSpPr>
        <xdr:cNvPr id="141" name="n_2aveValue【道路】&#10;一人当たり延長"/>
        <xdr:cNvSpPr txBox="1"/>
      </xdr:nvSpPr>
      <xdr:spPr>
        <a:xfrm>
          <a:off x="8482965" y="63506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635</xdr:rowOff>
    </xdr:from>
    <xdr:ext cx="532130" cy="259080"/>
    <xdr:sp macro="" textlink="">
      <xdr:nvSpPr>
        <xdr:cNvPr id="142" name="n_3aveValue【道路】&#10;一人当たり延長"/>
        <xdr:cNvSpPr txBox="1"/>
      </xdr:nvSpPr>
      <xdr:spPr>
        <a:xfrm>
          <a:off x="7593965" y="6344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162560</xdr:rowOff>
    </xdr:from>
    <xdr:ext cx="532130" cy="259080"/>
    <xdr:sp macro="" textlink="">
      <xdr:nvSpPr>
        <xdr:cNvPr id="143" name="n_4aveValue【道路】&#10;一人当たり延長"/>
        <xdr:cNvSpPr txBox="1"/>
      </xdr:nvSpPr>
      <xdr:spPr>
        <a:xfrm>
          <a:off x="6704965" y="6334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117475</xdr:rowOff>
    </xdr:from>
    <xdr:ext cx="534670" cy="259080"/>
    <xdr:sp macro="" textlink="">
      <xdr:nvSpPr>
        <xdr:cNvPr id="144" name="n_1mainValue【道路】&#10;一人当たり延長"/>
        <xdr:cNvSpPr txBox="1"/>
      </xdr:nvSpPr>
      <xdr:spPr>
        <a:xfrm>
          <a:off x="9359265" y="680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118110</xdr:rowOff>
    </xdr:from>
    <xdr:ext cx="532130" cy="259080"/>
    <xdr:sp macro="" textlink="">
      <xdr:nvSpPr>
        <xdr:cNvPr id="145" name="n_2mainValue【道路】&#10;一人当たり延長"/>
        <xdr:cNvSpPr txBox="1"/>
      </xdr:nvSpPr>
      <xdr:spPr>
        <a:xfrm>
          <a:off x="8482965" y="6804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116205</xdr:rowOff>
    </xdr:from>
    <xdr:ext cx="532130" cy="259080"/>
    <xdr:sp macro="" textlink="">
      <xdr:nvSpPr>
        <xdr:cNvPr id="146" name="n_3mainValue【道路】&#10;一人当たり延長"/>
        <xdr:cNvSpPr txBox="1"/>
      </xdr:nvSpPr>
      <xdr:spPr>
        <a:xfrm>
          <a:off x="7593965" y="68027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114300</xdr:rowOff>
    </xdr:from>
    <xdr:ext cx="532130" cy="259080"/>
    <xdr:sp macro="" textlink="">
      <xdr:nvSpPr>
        <xdr:cNvPr id="147" name="n_4mainValue【道路】&#10;一人当たり延長"/>
        <xdr:cNvSpPr txBox="1"/>
      </xdr:nvSpPr>
      <xdr:spPr>
        <a:xfrm>
          <a:off x="6704965" y="6800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6" name="テキスト ボックス 15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8" name="テキスト ボックス 157"/>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0" name="テキスト ボックス 159"/>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4" name="テキスト ボックス 163"/>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8" name="テキスト ボックス 167"/>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0" name="テキスト ボックス 169"/>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83185</xdr:rowOff>
    </xdr:to>
    <xdr:cxnSp macro="">
      <xdr:nvCxnSpPr>
        <xdr:cNvPr id="173" name="直線コネクタ 172"/>
        <xdr:cNvCxnSpPr/>
      </xdr:nvCxnSpPr>
      <xdr:spPr>
        <a:xfrm flipV="1">
          <a:off x="4634865" y="952119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86995</xdr:rowOff>
    </xdr:from>
    <xdr:ext cx="405130" cy="256540"/>
    <xdr:sp macro="" textlink="">
      <xdr:nvSpPr>
        <xdr:cNvPr id="174" name="【橋りょう・トンネル】&#10;有形固定資産減価償却率最小値テキスト"/>
        <xdr:cNvSpPr txBox="1"/>
      </xdr:nvSpPr>
      <xdr:spPr>
        <a:xfrm>
          <a:off x="4673600" y="110597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83185</xdr:rowOff>
    </xdr:from>
    <xdr:to>
      <xdr:col>24</xdr:col>
      <xdr:colOff>152400</xdr:colOff>
      <xdr:row>64</xdr:row>
      <xdr:rowOff>83185</xdr:rowOff>
    </xdr:to>
    <xdr:cxnSp macro="">
      <xdr:nvCxnSpPr>
        <xdr:cNvPr id="175" name="直線コネクタ 174"/>
        <xdr:cNvCxnSpPr/>
      </xdr:nvCxnSpPr>
      <xdr:spPr>
        <a:xfrm>
          <a:off x="4546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38100</xdr:rowOff>
    </xdr:from>
    <xdr:ext cx="340360" cy="259080"/>
    <xdr:sp macro="" textlink="">
      <xdr:nvSpPr>
        <xdr:cNvPr id="176" name="【橋りょう・トンネル】&#10;有形固定資産減価償却率最大値テキスト"/>
        <xdr:cNvSpPr txBox="1"/>
      </xdr:nvSpPr>
      <xdr:spPr>
        <a:xfrm>
          <a:off x="4673600" y="929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2540</xdr:rowOff>
    </xdr:from>
    <xdr:ext cx="405130" cy="259080"/>
    <xdr:sp macro="" textlink="">
      <xdr:nvSpPr>
        <xdr:cNvPr id="178" name="【橋りょう・トンネル】&#10;有形固定資産減価償却率平均値テキスト"/>
        <xdr:cNvSpPr txBox="1"/>
      </xdr:nvSpPr>
      <xdr:spPr>
        <a:xfrm>
          <a:off x="4673600" y="10460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24130</xdr:rowOff>
    </xdr:from>
    <xdr:to>
      <xdr:col>24</xdr:col>
      <xdr:colOff>114300</xdr:colOff>
      <xdr:row>61</xdr:row>
      <xdr:rowOff>125730</xdr:rowOff>
    </xdr:to>
    <xdr:sp macro="" textlink="">
      <xdr:nvSpPr>
        <xdr:cNvPr id="179" name="フローチャート: 判断 178"/>
        <xdr:cNvSpPr/>
      </xdr:nvSpPr>
      <xdr:spPr>
        <a:xfrm>
          <a:off x="45847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123825</xdr:rowOff>
    </xdr:from>
    <xdr:to>
      <xdr:col>15</xdr:col>
      <xdr:colOff>101600</xdr:colOff>
      <xdr:row>61</xdr:row>
      <xdr:rowOff>53975</xdr:rowOff>
    </xdr:to>
    <xdr:sp macro="" textlink="">
      <xdr:nvSpPr>
        <xdr:cNvPr id="181" name="フローチャート: 判断 180"/>
        <xdr:cNvSpPr/>
      </xdr:nvSpPr>
      <xdr:spPr>
        <a:xfrm>
          <a:off x="2857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100965</xdr:rowOff>
    </xdr:from>
    <xdr:to>
      <xdr:col>10</xdr:col>
      <xdr:colOff>165100</xdr:colOff>
      <xdr:row>61</xdr:row>
      <xdr:rowOff>31115</xdr:rowOff>
    </xdr:to>
    <xdr:sp macro="" textlink="">
      <xdr:nvSpPr>
        <xdr:cNvPr id="182" name="フローチャート: 判断 181"/>
        <xdr:cNvSpPr/>
      </xdr:nvSpPr>
      <xdr:spPr>
        <a:xfrm>
          <a:off x="1968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71755</xdr:rowOff>
    </xdr:from>
    <xdr:to>
      <xdr:col>6</xdr:col>
      <xdr:colOff>38100</xdr:colOff>
      <xdr:row>61</xdr:row>
      <xdr:rowOff>1905</xdr:rowOff>
    </xdr:to>
    <xdr:sp macro="" textlink="">
      <xdr:nvSpPr>
        <xdr:cNvPr id="183" name="フローチャート: 判断 182"/>
        <xdr:cNvSpPr/>
      </xdr:nvSpPr>
      <xdr:spPr>
        <a:xfrm>
          <a:off x="1079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9" name="楕円 188"/>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29210</xdr:rowOff>
    </xdr:from>
    <xdr:ext cx="405130" cy="256540"/>
    <xdr:sp macro="" textlink="">
      <xdr:nvSpPr>
        <xdr:cNvPr id="190" name="【橋りょう・トンネル】&#10;有形固定資産減価償却率該当値テキスト"/>
        <xdr:cNvSpPr txBox="1"/>
      </xdr:nvSpPr>
      <xdr:spPr>
        <a:xfrm>
          <a:off x="4673600" y="101447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151765</xdr:rowOff>
    </xdr:from>
    <xdr:to>
      <xdr:col>20</xdr:col>
      <xdr:colOff>38100</xdr:colOff>
      <xdr:row>60</xdr:row>
      <xdr:rowOff>81915</xdr:rowOff>
    </xdr:to>
    <xdr:sp macro="" textlink="">
      <xdr:nvSpPr>
        <xdr:cNvPr id="191" name="楕円 190"/>
        <xdr:cNvSpPr/>
      </xdr:nvSpPr>
      <xdr:spPr>
        <a:xfrm>
          <a:off x="37465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31115</xdr:rowOff>
    </xdr:from>
    <xdr:to>
      <xdr:col>24</xdr:col>
      <xdr:colOff>63500</xdr:colOff>
      <xdr:row>60</xdr:row>
      <xdr:rowOff>57150</xdr:rowOff>
    </xdr:to>
    <xdr:cxnSp macro="">
      <xdr:nvCxnSpPr>
        <xdr:cNvPr id="192" name="直線コネクタ 191"/>
        <xdr:cNvCxnSpPr/>
      </xdr:nvCxnSpPr>
      <xdr:spPr>
        <a:xfrm>
          <a:off x="3797300" y="103181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3" name="楕円 192"/>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31115</xdr:rowOff>
    </xdr:to>
    <xdr:cxnSp macro="">
      <xdr:nvCxnSpPr>
        <xdr:cNvPr id="194" name="直線コネクタ 193"/>
        <xdr:cNvCxnSpPr/>
      </xdr:nvCxnSpPr>
      <xdr:spPr>
        <a:xfrm>
          <a:off x="2908300" y="103003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106045</xdr:rowOff>
    </xdr:from>
    <xdr:to>
      <xdr:col>10</xdr:col>
      <xdr:colOff>165100</xdr:colOff>
      <xdr:row>60</xdr:row>
      <xdr:rowOff>36195</xdr:rowOff>
    </xdr:to>
    <xdr:sp macro="" textlink="">
      <xdr:nvSpPr>
        <xdr:cNvPr id="195" name="楕円 194"/>
        <xdr:cNvSpPr/>
      </xdr:nvSpPr>
      <xdr:spPr>
        <a:xfrm>
          <a:off x="1968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156845</xdr:rowOff>
    </xdr:from>
    <xdr:to>
      <xdr:col>15</xdr:col>
      <xdr:colOff>50800</xdr:colOff>
      <xdr:row>60</xdr:row>
      <xdr:rowOff>13335</xdr:rowOff>
    </xdr:to>
    <xdr:cxnSp macro="">
      <xdr:nvCxnSpPr>
        <xdr:cNvPr id="196" name="直線コネクタ 195"/>
        <xdr:cNvCxnSpPr/>
      </xdr:nvCxnSpPr>
      <xdr:spPr>
        <a:xfrm>
          <a:off x="2019300" y="102723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80010</xdr:rowOff>
    </xdr:from>
    <xdr:to>
      <xdr:col>6</xdr:col>
      <xdr:colOff>38100</xdr:colOff>
      <xdr:row>60</xdr:row>
      <xdr:rowOff>10160</xdr:rowOff>
    </xdr:to>
    <xdr:sp macro="" textlink="">
      <xdr:nvSpPr>
        <xdr:cNvPr id="197" name="楕円 196"/>
        <xdr:cNvSpPr/>
      </xdr:nvSpPr>
      <xdr:spPr>
        <a:xfrm>
          <a:off x="10795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130810</xdr:rowOff>
    </xdr:from>
    <xdr:to>
      <xdr:col>10</xdr:col>
      <xdr:colOff>114300</xdr:colOff>
      <xdr:row>59</xdr:row>
      <xdr:rowOff>156845</xdr:rowOff>
    </xdr:to>
    <xdr:cxnSp macro="">
      <xdr:nvCxnSpPr>
        <xdr:cNvPr id="198" name="直線コネクタ 197"/>
        <xdr:cNvCxnSpPr/>
      </xdr:nvCxnSpPr>
      <xdr:spPr>
        <a:xfrm>
          <a:off x="1130300" y="102463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41910</xdr:rowOff>
    </xdr:from>
    <xdr:ext cx="405130" cy="256540"/>
    <xdr:sp macro="" textlink="">
      <xdr:nvSpPr>
        <xdr:cNvPr id="199" name="n_1aveValue【橋りょう・トンネル】&#10;有形固定資産減価償却率"/>
        <xdr:cNvSpPr txBox="1"/>
      </xdr:nvSpPr>
      <xdr:spPr>
        <a:xfrm>
          <a:off x="3582035" y="10500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45085</xdr:rowOff>
    </xdr:from>
    <xdr:ext cx="402590" cy="258445"/>
    <xdr:sp macro="" textlink="">
      <xdr:nvSpPr>
        <xdr:cNvPr id="200" name="n_2aveValue【橋りょう・トンネル】&#10;有形固定資産減価償却率"/>
        <xdr:cNvSpPr txBox="1"/>
      </xdr:nvSpPr>
      <xdr:spPr>
        <a:xfrm>
          <a:off x="2705735" y="105035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22225</xdr:rowOff>
    </xdr:from>
    <xdr:ext cx="402590" cy="258445"/>
    <xdr:sp macro="" textlink="">
      <xdr:nvSpPr>
        <xdr:cNvPr id="201" name="n_3aveValue【橋りょう・トンネル】&#10;有形固定資産減価償却率"/>
        <xdr:cNvSpPr txBox="1"/>
      </xdr:nvSpPr>
      <xdr:spPr>
        <a:xfrm>
          <a:off x="1816735" y="104806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164465</xdr:rowOff>
    </xdr:from>
    <xdr:ext cx="402590" cy="259080"/>
    <xdr:sp macro="" textlink="">
      <xdr:nvSpPr>
        <xdr:cNvPr id="202" name="n_4aveValue【橋りょう・トンネル】&#10;有形固定資産減価償却率"/>
        <xdr:cNvSpPr txBox="1"/>
      </xdr:nvSpPr>
      <xdr:spPr>
        <a:xfrm>
          <a:off x="927735" y="10451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98425</xdr:rowOff>
    </xdr:from>
    <xdr:ext cx="405130" cy="256540"/>
    <xdr:sp macro="" textlink="">
      <xdr:nvSpPr>
        <xdr:cNvPr id="203" name="n_1mainValue【橋りょう・トンネル】&#10;有形固定資産減価償却率"/>
        <xdr:cNvSpPr txBox="1"/>
      </xdr:nvSpPr>
      <xdr:spPr>
        <a:xfrm>
          <a:off x="3582035" y="100425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80645</xdr:rowOff>
    </xdr:from>
    <xdr:ext cx="402590" cy="259080"/>
    <xdr:sp macro="" textlink="">
      <xdr:nvSpPr>
        <xdr:cNvPr id="204" name="n_2mainValue【橋りょう・トンネル】&#10;有形固定資産減価償却率"/>
        <xdr:cNvSpPr txBox="1"/>
      </xdr:nvSpPr>
      <xdr:spPr>
        <a:xfrm>
          <a:off x="2705735" y="100247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52705</xdr:rowOff>
    </xdr:from>
    <xdr:ext cx="402590" cy="256540"/>
    <xdr:sp macro="" textlink="">
      <xdr:nvSpPr>
        <xdr:cNvPr id="205" name="n_3mainValue【橋りょう・トンネル】&#10;有形固定資産減価償却率"/>
        <xdr:cNvSpPr txBox="1"/>
      </xdr:nvSpPr>
      <xdr:spPr>
        <a:xfrm>
          <a:off x="1816735" y="9996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26670</xdr:rowOff>
    </xdr:from>
    <xdr:ext cx="402590" cy="259080"/>
    <xdr:sp macro="" textlink="">
      <xdr:nvSpPr>
        <xdr:cNvPr id="206" name="n_4mainValue【橋りょう・トンネル】&#10;有形固定資産減価償却率"/>
        <xdr:cNvSpPr txBox="1"/>
      </xdr:nvSpPr>
      <xdr:spPr>
        <a:xfrm>
          <a:off x="927735" y="9970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18" name="テキスト ボックス 217"/>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20" name="テキスト ボックス 219"/>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22" name="テキスト ボックス 221"/>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24" name="テキスト ボックス 223"/>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090" cy="256540"/>
    <xdr:sp macro="" textlink="">
      <xdr:nvSpPr>
        <xdr:cNvPr id="226" name="テキスト ボックス 225"/>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260" cy="259080"/>
    <xdr:sp macro="" textlink="">
      <xdr:nvSpPr>
        <xdr:cNvPr id="228" name="テキスト ボックス 227"/>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30" name="テキスト ボックス 229"/>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xdr:rowOff>
    </xdr:from>
    <xdr:to>
      <xdr:col>54</xdr:col>
      <xdr:colOff>189865</xdr:colOff>
      <xdr:row>64</xdr:row>
      <xdr:rowOff>128270</xdr:rowOff>
    </xdr:to>
    <xdr:cxnSp macro="">
      <xdr:nvCxnSpPr>
        <xdr:cNvPr id="232" name="直線コネクタ 231"/>
        <xdr:cNvCxnSpPr/>
      </xdr:nvCxnSpPr>
      <xdr:spPr>
        <a:xfrm flipV="1">
          <a:off x="10476865" y="960310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6540"/>
    <xdr:sp macro="" textlink="">
      <xdr:nvSpPr>
        <xdr:cNvPr id="233" name="【橋りょう・トンネル】&#10;一人当たり有形固定資産（償却資産）額最小値テキスト"/>
        <xdr:cNvSpPr txBox="1"/>
      </xdr:nvSpPr>
      <xdr:spPr>
        <a:xfrm>
          <a:off x="10515600" y="11104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34" name="直線コネクタ 233"/>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120650</xdr:rowOff>
    </xdr:from>
    <xdr:ext cx="598805" cy="256540"/>
    <xdr:sp macro="" textlink="">
      <xdr:nvSpPr>
        <xdr:cNvPr id="235" name="【橋りょう・トンネル】&#10;一人当たり有形固定資産（償却資産）額最大値テキスト"/>
        <xdr:cNvSpPr txBox="1"/>
      </xdr:nvSpPr>
      <xdr:spPr>
        <a:xfrm>
          <a:off x="10515600" y="93789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918,723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xdr:rowOff>
    </xdr:from>
    <xdr:to>
      <xdr:col>55</xdr:col>
      <xdr:colOff>88900</xdr:colOff>
      <xdr:row>56</xdr:row>
      <xdr:rowOff>1905</xdr:rowOff>
    </xdr:to>
    <xdr:cxnSp macro="">
      <xdr:nvCxnSpPr>
        <xdr:cNvPr id="236" name="直線コネクタ 235"/>
        <xdr:cNvCxnSpPr/>
      </xdr:nvCxnSpPr>
      <xdr:spPr>
        <a:xfrm>
          <a:off x="10388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6350</xdr:rowOff>
    </xdr:from>
    <xdr:ext cx="598805" cy="256540"/>
    <xdr:sp macro="" textlink="">
      <xdr:nvSpPr>
        <xdr:cNvPr id="237" name="【橋りょう・トンネル】&#10;一人当たり有形固定資産（償却資産）額平均値テキスト"/>
        <xdr:cNvSpPr txBox="1"/>
      </xdr:nvSpPr>
      <xdr:spPr>
        <a:xfrm>
          <a:off x="10515600" y="104648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269,557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84455</xdr:rowOff>
    </xdr:to>
    <xdr:sp macro="" textlink="">
      <xdr:nvSpPr>
        <xdr:cNvPr id="238" name="フローチャート: 判断 237"/>
        <xdr:cNvSpPr/>
      </xdr:nvSpPr>
      <xdr:spPr>
        <a:xfrm>
          <a:off x="104267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25400</xdr:rowOff>
    </xdr:from>
    <xdr:to>
      <xdr:col>50</xdr:col>
      <xdr:colOff>165100</xdr:colOff>
      <xdr:row>62</xdr:row>
      <xdr:rowOff>127000</xdr:rowOff>
    </xdr:to>
    <xdr:sp macro="" textlink="">
      <xdr:nvSpPr>
        <xdr:cNvPr id="239" name="フローチャート: 判断 238"/>
        <xdr:cNvSpPr/>
      </xdr:nvSpPr>
      <xdr:spPr>
        <a:xfrm>
          <a:off x="9588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40" name="フローチャート: 判断 239"/>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フローチャート: 判断 240"/>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31115</xdr:rowOff>
    </xdr:from>
    <xdr:to>
      <xdr:col>36</xdr:col>
      <xdr:colOff>165100</xdr:colOff>
      <xdr:row>62</xdr:row>
      <xdr:rowOff>132715</xdr:rowOff>
    </xdr:to>
    <xdr:sp macro="" textlink="">
      <xdr:nvSpPr>
        <xdr:cNvPr id="242" name="フローチャート: 判断 241"/>
        <xdr:cNvSpPr/>
      </xdr:nvSpPr>
      <xdr:spPr>
        <a:xfrm>
          <a:off x="6921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129540</xdr:rowOff>
    </xdr:from>
    <xdr:to>
      <xdr:col>55</xdr:col>
      <xdr:colOff>50800</xdr:colOff>
      <xdr:row>63</xdr:row>
      <xdr:rowOff>59690</xdr:rowOff>
    </xdr:to>
    <xdr:sp macro="" textlink="">
      <xdr:nvSpPr>
        <xdr:cNvPr id="248" name="楕円 247"/>
        <xdr:cNvSpPr/>
      </xdr:nvSpPr>
      <xdr:spPr>
        <a:xfrm>
          <a:off x="104267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107950</xdr:rowOff>
    </xdr:from>
    <xdr:ext cx="598805" cy="259080"/>
    <xdr:sp macro="" textlink="">
      <xdr:nvSpPr>
        <xdr:cNvPr id="249" name="【橋りょう・トンネル】&#10;一人当たり有形固定資産（償却資産）額該当値テキスト"/>
        <xdr:cNvSpPr txBox="1"/>
      </xdr:nvSpPr>
      <xdr:spPr>
        <a:xfrm>
          <a:off x="10515600" y="10737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179,596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50" name="楕円 249"/>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8890</xdr:rowOff>
    </xdr:from>
    <xdr:to>
      <xdr:col>55</xdr:col>
      <xdr:colOff>0</xdr:colOff>
      <xdr:row>63</xdr:row>
      <xdr:rowOff>11430</xdr:rowOff>
    </xdr:to>
    <xdr:cxnSp macro="">
      <xdr:nvCxnSpPr>
        <xdr:cNvPr id="251" name="直線コネクタ 250"/>
        <xdr:cNvCxnSpPr/>
      </xdr:nvCxnSpPr>
      <xdr:spPr>
        <a:xfrm flipV="1">
          <a:off x="9639300" y="108102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135255</xdr:rowOff>
    </xdr:from>
    <xdr:to>
      <xdr:col>46</xdr:col>
      <xdr:colOff>38100</xdr:colOff>
      <xdr:row>63</xdr:row>
      <xdr:rowOff>65405</xdr:rowOff>
    </xdr:to>
    <xdr:sp macro="" textlink="">
      <xdr:nvSpPr>
        <xdr:cNvPr id="252" name="楕円 251"/>
        <xdr:cNvSpPr/>
      </xdr:nvSpPr>
      <xdr:spPr>
        <a:xfrm>
          <a:off x="8699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14605</xdr:rowOff>
    </xdr:to>
    <xdr:cxnSp macro="">
      <xdr:nvCxnSpPr>
        <xdr:cNvPr id="253" name="直線コネクタ 252"/>
        <xdr:cNvCxnSpPr/>
      </xdr:nvCxnSpPr>
      <xdr:spPr>
        <a:xfrm flipV="1">
          <a:off x="8750300" y="10812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134620</xdr:rowOff>
    </xdr:from>
    <xdr:to>
      <xdr:col>41</xdr:col>
      <xdr:colOff>101600</xdr:colOff>
      <xdr:row>63</xdr:row>
      <xdr:rowOff>64770</xdr:rowOff>
    </xdr:to>
    <xdr:sp macro="" textlink="">
      <xdr:nvSpPr>
        <xdr:cNvPr id="254" name="楕円 253"/>
        <xdr:cNvSpPr/>
      </xdr:nvSpPr>
      <xdr:spPr>
        <a:xfrm>
          <a:off x="7810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13970</xdr:rowOff>
    </xdr:from>
    <xdr:to>
      <xdr:col>45</xdr:col>
      <xdr:colOff>177800</xdr:colOff>
      <xdr:row>63</xdr:row>
      <xdr:rowOff>14605</xdr:rowOff>
    </xdr:to>
    <xdr:cxnSp macro="">
      <xdr:nvCxnSpPr>
        <xdr:cNvPr id="255" name="直線コネクタ 254"/>
        <xdr:cNvCxnSpPr/>
      </xdr:nvCxnSpPr>
      <xdr:spPr>
        <a:xfrm>
          <a:off x="7861300" y="108153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133350</xdr:rowOff>
    </xdr:from>
    <xdr:to>
      <xdr:col>36</xdr:col>
      <xdr:colOff>165100</xdr:colOff>
      <xdr:row>63</xdr:row>
      <xdr:rowOff>63500</xdr:rowOff>
    </xdr:to>
    <xdr:sp macro="" textlink="">
      <xdr:nvSpPr>
        <xdr:cNvPr id="256" name="楕円 255"/>
        <xdr:cNvSpPr/>
      </xdr:nvSpPr>
      <xdr:spPr>
        <a:xfrm>
          <a:off x="6921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12700</xdr:rowOff>
    </xdr:from>
    <xdr:to>
      <xdr:col>41</xdr:col>
      <xdr:colOff>50800</xdr:colOff>
      <xdr:row>63</xdr:row>
      <xdr:rowOff>13970</xdr:rowOff>
    </xdr:to>
    <xdr:cxnSp macro="">
      <xdr:nvCxnSpPr>
        <xdr:cNvPr id="257" name="直線コネクタ 256"/>
        <xdr:cNvCxnSpPr/>
      </xdr:nvCxnSpPr>
      <xdr:spPr>
        <a:xfrm>
          <a:off x="6972300" y="10814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143510</xdr:rowOff>
    </xdr:from>
    <xdr:ext cx="596265" cy="256540"/>
    <xdr:sp macro="" textlink="">
      <xdr:nvSpPr>
        <xdr:cNvPr id="258" name="n_1aveValue【橋りょう・トンネル】&#10;一人当たり有形固定資産（償却資産）額"/>
        <xdr:cNvSpPr txBox="1"/>
      </xdr:nvSpPr>
      <xdr:spPr>
        <a:xfrm>
          <a:off x="9326880" y="104305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167005</xdr:rowOff>
    </xdr:from>
    <xdr:ext cx="596265" cy="256540"/>
    <xdr:sp macro="" textlink="">
      <xdr:nvSpPr>
        <xdr:cNvPr id="259" name="n_2aveValue【橋りょう・トンネル】&#10;一人当たり有形固定資産（償却資産）額"/>
        <xdr:cNvSpPr txBox="1"/>
      </xdr:nvSpPr>
      <xdr:spPr>
        <a:xfrm>
          <a:off x="8450580" y="104540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162560</xdr:rowOff>
    </xdr:from>
    <xdr:ext cx="596265" cy="259080"/>
    <xdr:sp macro="" textlink="">
      <xdr:nvSpPr>
        <xdr:cNvPr id="260" name="n_3aveValue【橋りょう・トンネル】&#10;一人当たり有形固定資産（償却資産）額"/>
        <xdr:cNvSpPr txBox="1"/>
      </xdr:nvSpPr>
      <xdr:spPr>
        <a:xfrm>
          <a:off x="7561580" y="104495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149225</xdr:rowOff>
    </xdr:from>
    <xdr:ext cx="596265" cy="259080"/>
    <xdr:sp macro="" textlink="">
      <xdr:nvSpPr>
        <xdr:cNvPr id="261" name="n_4aveValue【橋りょう・トンネル】&#10;一人当たり有形固定資産（償却資産）額"/>
        <xdr:cNvSpPr txBox="1"/>
      </xdr:nvSpPr>
      <xdr:spPr>
        <a:xfrm>
          <a:off x="6672580" y="104362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53340</xdr:rowOff>
    </xdr:from>
    <xdr:ext cx="596265" cy="256540"/>
    <xdr:sp macro="" textlink="">
      <xdr:nvSpPr>
        <xdr:cNvPr id="262" name="n_1mainValue【橋りょう・トンネル】&#10;一人当たり有形固定資産（償却資産）額"/>
        <xdr:cNvSpPr txBox="1"/>
      </xdr:nvSpPr>
      <xdr:spPr>
        <a:xfrm>
          <a:off x="9326880" y="108546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56515</xdr:rowOff>
    </xdr:from>
    <xdr:ext cx="596265" cy="258445"/>
    <xdr:sp macro="" textlink="">
      <xdr:nvSpPr>
        <xdr:cNvPr id="263" name="n_2mainValue【橋りょう・トンネル】&#10;一人当たり有形固定資産（償却資産）額"/>
        <xdr:cNvSpPr txBox="1"/>
      </xdr:nvSpPr>
      <xdr:spPr>
        <a:xfrm>
          <a:off x="8450580" y="108578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175,953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55880</xdr:rowOff>
    </xdr:from>
    <xdr:ext cx="596265" cy="259080"/>
    <xdr:sp macro="" textlink="">
      <xdr:nvSpPr>
        <xdr:cNvPr id="264" name="n_3mainValue【橋りょう・トンネル】&#10;一人当たり有形固定資産（償却資産）額"/>
        <xdr:cNvSpPr txBox="1"/>
      </xdr:nvSpPr>
      <xdr:spPr>
        <a:xfrm>
          <a:off x="7561580" y="108572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54610</xdr:rowOff>
    </xdr:from>
    <xdr:ext cx="596265" cy="256540"/>
    <xdr:sp macro="" textlink="">
      <xdr:nvSpPr>
        <xdr:cNvPr id="265" name="n_4mainValue【橋りょう・トンネル】&#10;一人当たり有形固定資産（償却資産）額"/>
        <xdr:cNvSpPr txBox="1"/>
      </xdr:nvSpPr>
      <xdr:spPr>
        <a:xfrm>
          <a:off x="6672580" y="108559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4" name="テキスト ボックス 273"/>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6" name="テキスト ボックス 275"/>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8" name="テキスト ボックス 277"/>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4" name="テキスト ボックス 283"/>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8" name="テキスト ボックス 287"/>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99060</xdr:rowOff>
    </xdr:from>
    <xdr:ext cx="405130" cy="256540"/>
    <xdr:sp macro="" textlink="">
      <xdr:nvSpPr>
        <xdr:cNvPr id="291" name="【公営住宅】&#10;有形固定資産減価償却率最小値テキスト"/>
        <xdr:cNvSpPr txBox="1"/>
      </xdr:nvSpPr>
      <xdr:spPr>
        <a:xfrm>
          <a:off x="4673600" y="148437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34290</xdr:rowOff>
    </xdr:from>
    <xdr:ext cx="405130" cy="259080"/>
    <xdr:sp macro="" textlink="">
      <xdr:nvSpPr>
        <xdr:cNvPr id="293" name="【公営住宅】&#10;有形固定資産減価償却率最大値テキスト"/>
        <xdr:cNvSpPr txBox="1"/>
      </xdr:nvSpPr>
      <xdr:spPr>
        <a:xfrm>
          <a:off x="4673600" y="13064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0</xdr:rowOff>
    </xdr:from>
    <xdr:ext cx="405130" cy="259080"/>
    <xdr:sp macro="" textlink="">
      <xdr:nvSpPr>
        <xdr:cNvPr id="295" name="【公営住宅】&#10;有形固定資産減価償却率平均値テキスト"/>
        <xdr:cNvSpPr txBox="1"/>
      </xdr:nvSpPr>
      <xdr:spPr>
        <a:xfrm>
          <a:off x="4673600" y="1405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21590</xdr:rowOff>
    </xdr:from>
    <xdr:to>
      <xdr:col>24</xdr:col>
      <xdr:colOff>114300</xdr:colOff>
      <xdr:row>82</xdr:row>
      <xdr:rowOff>123190</xdr:rowOff>
    </xdr:to>
    <xdr:sp macro="" textlink="">
      <xdr:nvSpPr>
        <xdr:cNvPr id="296" name="フローチャート: 判断 295"/>
        <xdr:cNvSpPr/>
      </xdr:nvSpPr>
      <xdr:spPr>
        <a:xfrm>
          <a:off x="45847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21590</xdr:rowOff>
    </xdr:from>
    <xdr:to>
      <xdr:col>15</xdr:col>
      <xdr:colOff>101600</xdr:colOff>
      <xdr:row>82</xdr:row>
      <xdr:rowOff>123190</xdr:rowOff>
    </xdr:to>
    <xdr:sp macro="" textlink="">
      <xdr:nvSpPr>
        <xdr:cNvPr id="298" name="フローチャート: 判断 297"/>
        <xdr:cNvSpPr/>
      </xdr:nvSpPr>
      <xdr:spPr>
        <a:xfrm>
          <a:off x="2857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59690</xdr:rowOff>
    </xdr:from>
    <xdr:to>
      <xdr:col>24</xdr:col>
      <xdr:colOff>114300</xdr:colOff>
      <xdr:row>81</xdr:row>
      <xdr:rowOff>161290</xdr:rowOff>
    </xdr:to>
    <xdr:sp macro="" textlink="">
      <xdr:nvSpPr>
        <xdr:cNvPr id="306" name="楕円 305"/>
        <xdr:cNvSpPr/>
      </xdr:nvSpPr>
      <xdr:spPr>
        <a:xfrm>
          <a:off x="45847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82550</xdr:rowOff>
    </xdr:from>
    <xdr:ext cx="405130" cy="259080"/>
    <xdr:sp macro="" textlink="">
      <xdr:nvSpPr>
        <xdr:cNvPr id="307" name="【公営住宅】&#10;有形固定資産減価償却率該当値テキスト"/>
        <xdr:cNvSpPr txBox="1"/>
      </xdr:nvSpPr>
      <xdr:spPr>
        <a:xfrm>
          <a:off x="4673600" y="1379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308" name="楕円 307"/>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74930</xdr:rowOff>
    </xdr:from>
    <xdr:to>
      <xdr:col>24</xdr:col>
      <xdr:colOff>63500</xdr:colOff>
      <xdr:row>81</xdr:row>
      <xdr:rowOff>110490</xdr:rowOff>
    </xdr:to>
    <xdr:cxnSp macro="">
      <xdr:nvCxnSpPr>
        <xdr:cNvPr id="309" name="直線コネクタ 308"/>
        <xdr:cNvCxnSpPr/>
      </xdr:nvCxnSpPr>
      <xdr:spPr>
        <a:xfrm>
          <a:off x="3797300" y="1396238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67310</xdr:rowOff>
    </xdr:from>
    <xdr:to>
      <xdr:col>15</xdr:col>
      <xdr:colOff>101600</xdr:colOff>
      <xdr:row>80</xdr:row>
      <xdr:rowOff>168910</xdr:rowOff>
    </xdr:to>
    <xdr:sp macro="" textlink="">
      <xdr:nvSpPr>
        <xdr:cNvPr id="310" name="楕円 309"/>
        <xdr:cNvSpPr/>
      </xdr:nvSpPr>
      <xdr:spPr>
        <a:xfrm>
          <a:off x="2857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118110</xdr:rowOff>
    </xdr:from>
    <xdr:to>
      <xdr:col>19</xdr:col>
      <xdr:colOff>177800</xdr:colOff>
      <xdr:row>81</xdr:row>
      <xdr:rowOff>74930</xdr:rowOff>
    </xdr:to>
    <xdr:cxnSp macro="">
      <xdr:nvCxnSpPr>
        <xdr:cNvPr id="311" name="直線コネクタ 310"/>
        <xdr:cNvCxnSpPr/>
      </xdr:nvCxnSpPr>
      <xdr:spPr>
        <a:xfrm>
          <a:off x="2908300" y="138341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105410</xdr:rowOff>
    </xdr:from>
    <xdr:to>
      <xdr:col>10</xdr:col>
      <xdr:colOff>165100</xdr:colOff>
      <xdr:row>81</xdr:row>
      <xdr:rowOff>35560</xdr:rowOff>
    </xdr:to>
    <xdr:sp macro="" textlink="">
      <xdr:nvSpPr>
        <xdr:cNvPr id="312" name="楕円 311"/>
        <xdr:cNvSpPr/>
      </xdr:nvSpPr>
      <xdr:spPr>
        <a:xfrm>
          <a:off x="19685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118110</xdr:rowOff>
    </xdr:from>
    <xdr:to>
      <xdr:col>15</xdr:col>
      <xdr:colOff>50800</xdr:colOff>
      <xdr:row>80</xdr:row>
      <xdr:rowOff>156210</xdr:rowOff>
    </xdr:to>
    <xdr:cxnSp macro="">
      <xdr:nvCxnSpPr>
        <xdr:cNvPr id="313" name="直線コネクタ 312"/>
        <xdr:cNvCxnSpPr/>
      </xdr:nvCxnSpPr>
      <xdr:spPr>
        <a:xfrm flipV="1">
          <a:off x="2019300" y="138341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69215</xdr:rowOff>
    </xdr:from>
    <xdr:to>
      <xdr:col>6</xdr:col>
      <xdr:colOff>38100</xdr:colOff>
      <xdr:row>80</xdr:row>
      <xdr:rowOff>170815</xdr:rowOff>
    </xdr:to>
    <xdr:sp macro="" textlink="">
      <xdr:nvSpPr>
        <xdr:cNvPr id="314" name="楕円 313"/>
        <xdr:cNvSpPr/>
      </xdr:nvSpPr>
      <xdr:spPr>
        <a:xfrm>
          <a:off x="1079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120650</xdr:rowOff>
    </xdr:from>
    <xdr:to>
      <xdr:col>10</xdr:col>
      <xdr:colOff>114300</xdr:colOff>
      <xdr:row>80</xdr:row>
      <xdr:rowOff>156210</xdr:rowOff>
    </xdr:to>
    <xdr:cxnSp macro="">
      <xdr:nvCxnSpPr>
        <xdr:cNvPr id="315" name="直線コネクタ 314"/>
        <xdr:cNvCxnSpPr/>
      </xdr:nvCxnSpPr>
      <xdr:spPr>
        <a:xfrm>
          <a:off x="1130300" y="138366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156210</xdr:rowOff>
    </xdr:from>
    <xdr:ext cx="405130" cy="256540"/>
    <xdr:sp macro="" textlink="">
      <xdr:nvSpPr>
        <xdr:cNvPr id="316" name="n_1aveValue【公営住宅】&#10;有形固定資産減価償却率"/>
        <xdr:cNvSpPr txBox="1"/>
      </xdr:nvSpPr>
      <xdr:spPr>
        <a:xfrm>
          <a:off x="3582035" y="142151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114300</xdr:rowOff>
    </xdr:from>
    <xdr:ext cx="402590" cy="259080"/>
    <xdr:sp macro="" textlink="">
      <xdr:nvSpPr>
        <xdr:cNvPr id="317" name="n_2aveValue【公営住宅】&#10;有形固定資産減価償却率"/>
        <xdr:cNvSpPr txBox="1"/>
      </xdr:nvSpPr>
      <xdr:spPr>
        <a:xfrm>
          <a:off x="2705735" y="1417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99060</xdr:rowOff>
    </xdr:from>
    <xdr:ext cx="402590" cy="256540"/>
    <xdr:sp macro="" textlink="">
      <xdr:nvSpPr>
        <xdr:cNvPr id="318" name="n_3aveValue【公営住宅】&#10;有形固定資産減価償却率"/>
        <xdr:cNvSpPr txBox="1"/>
      </xdr:nvSpPr>
      <xdr:spPr>
        <a:xfrm>
          <a:off x="1816735" y="14157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106680</xdr:rowOff>
    </xdr:from>
    <xdr:ext cx="402590" cy="259080"/>
    <xdr:sp macro="" textlink="">
      <xdr:nvSpPr>
        <xdr:cNvPr id="319" name="n_4aveValue【公営住宅】&#10;有形固定資産減価償却率"/>
        <xdr:cNvSpPr txBox="1"/>
      </xdr:nvSpPr>
      <xdr:spPr>
        <a:xfrm>
          <a:off x="927735" y="14165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141605</xdr:rowOff>
    </xdr:from>
    <xdr:ext cx="405130" cy="259080"/>
    <xdr:sp macro="" textlink="">
      <xdr:nvSpPr>
        <xdr:cNvPr id="320" name="n_1mainValue【公営住宅】&#10;有形固定資産減価償却率"/>
        <xdr:cNvSpPr txBox="1"/>
      </xdr:nvSpPr>
      <xdr:spPr>
        <a:xfrm>
          <a:off x="3582035" y="13686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13970</xdr:rowOff>
    </xdr:from>
    <xdr:ext cx="402590" cy="259080"/>
    <xdr:sp macro="" textlink="">
      <xdr:nvSpPr>
        <xdr:cNvPr id="321" name="n_2mainValue【公営住宅】&#10;有形固定資産減価償却率"/>
        <xdr:cNvSpPr txBox="1"/>
      </xdr:nvSpPr>
      <xdr:spPr>
        <a:xfrm>
          <a:off x="2705735" y="13558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52070</xdr:rowOff>
    </xdr:from>
    <xdr:ext cx="402590" cy="256540"/>
    <xdr:sp macro="" textlink="">
      <xdr:nvSpPr>
        <xdr:cNvPr id="322" name="n_3mainValue【公営住宅】&#10;有形固定資産減価償却率"/>
        <xdr:cNvSpPr txBox="1"/>
      </xdr:nvSpPr>
      <xdr:spPr>
        <a:xfrm>
          <a:off x="1816735" y="135966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15875</xdr:rowOff>
    </xdr:from>
    <xdr:ext cx="402590" cy="259080"/>
    <xdr:sp macro="" textlink="">
      <xdr:nvSpPr>
        <xdr:cNvPr id="323" name="n_4mainValue【公営住宅】&#10;有形固定資産減価償却率"/>
        <xdr:cNvSpPr txBox="1"/>
      </xdr:nvSpPr>
      <xdr:spPr>
        <a:xfrm>
          <a:off x="927735" y="13560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2" name="テキスト ボックス 331"/>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5" name="テキスト ボックス 334"/>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7" name="テキスト ボックス 336"/>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9" name="テキスト ボックス 338"/>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1" name="テキスト ボックス 340"/>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3" name="テキスト ボックス 342"/>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5" name="テキスト ボックス 34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165100</xdr:rowOff>
    </xdr:from>
    <xdr:to>
      <xdr:col>54</xdr:col>
      <xdr:colOff>189865</xdr:colOff>
      <xdr:row>86</xdr:row>
      <xdr:rowOff>93345</xdr:rowOff>
    </xdr:to>
    <xdr:cxnSp macro="">
      <xdr:nvCxnSpPr>
        <xdr:cNvPr id="347" name="直線コネクタ 346"/>
        <xdr:cNvCxnSpPr/>
      </xdr:nvCxnSpPr>
      <xdr:spPr>
        <a:xfrm flipV="1">
          <a:off x="10476865" y="1336675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6540"/>
    <xdr:sp macro="" textlink="">
      <xdr:nvSpPr>
        <xdr:cNvPr id="348" name="【公営住宅】&#10;一人当たり面積最小値テキスト"/>
        <xdr:cNvSpPr txBox="1"/>
      </xdr:nvSpPr>
      <xdr:spPr>
        <a:xfrm>
          <a:off x="10515600" y="148424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111760</xdr:rowOff>
    </xdr:from>
    <xdr:ext cx="469900" cy="256540"/>
    <xdr:sp macro="" textlink="">
      <xdr:nvSpPr>
        <xdr:cNvPr id="350" name="【公営住宅】&#10;一人当たり面積最大値テキスト"/>
        <xdr:cNvSpPr txBox="1"/>
      </xdr:nvSpPr>
      <xdr:spPr>
        <a:xfrm>
          <a:off x="10515600" y="131419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165100</xdr:rowOff>
    </xdr:from>
    <xdr:to>
      <xdr:col>55</xdr:col>
      <xdr:colOff>88900</xdr:colOff>
      <xdr:row>77</xdr:row>
      <xdr:rowOff>165100</xdr:rowOff>
    </xdr:to>
    <xdr:cxnSp macro="">
      <xdr:nvCxnSpPr>
        <xdr:cNvPr id="351" name="直線コネクタ 350"/>
        <xdr:cNvCxnSpPr/>
      </xdr:nvCxnSpPr>
      <xdr:spPr>
        <a:xfrm>
          <a:off x="10388600" y="1336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137160</xdr:rowOff>
    </xdr:from>
    <xdr:ext cx="469900" cy="259080"/>
    <xdr:sp macro="" textlink="">
      <xdr:nvSpPr>
        <xdr:cNvPr id="352" name="【公営住宅】&#10;一人当たり面積平均値テキスト"/>
        <xdr:cNvSpPr txBox="1"/>
      </xdr:nvSpPr>
      <xdr:spPr>
        <a:xfrm>
          <a:off x="10515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114300</xdr:rowOff>
    </xdr:from>
    <xdr:to>
      <xdr:col>55</xdr:col>
      <xdr:colOff>50800</xdr:colOff>
      <xdr:row>85</xdr:row>
      <xdr:rowOff>44450</xdr:rowOff>
    </xdr:to>
    <xdr:sp macro="" textlink="">
      <xdr:nvSpPr>
        <xdr:cNvPr id="353" name="フローチャート: 判断 352"/>
        <xdr:cNvSpPr/>
      </xdr:nvSpPr>
      <xdr:spPr>
        <a:xfrm>
          <a:off x="10426700" y="1451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119380</xdr:rowOff>
    </xdr:from>
    <xdr:to>
      <xdr:col>50</xdr:col>
      <xdr:colOff>165100</xdr:colOff>
      <xdr:row>85</xdr:row>
      <xdr:rowOff>49530</xdr:rowOff>
    </xdr:to>
    <xdr:sp macro="" textlink="">
      <xdr:nvSpPr>
        <xdr:cNvPr id="354" name="フローチャート: 判断 353"/>
        <xdr:cNvSpPr/>
      </xdr:nvSpPr>
      <xdr:spPr>
        <a:xfrm>
          <a:off x="9588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121285</xdr:rowOff>
    </xdr:from>
    <xdr:to>
      <xdr:col>46</xdr:col>
      <xdr:colOff>38100</xdr:colOff>
      <xdr:row>85</xdr:row>
      <xdr:rowOff>52070</xdr:rowOff>
    </xdr:to>
    <xdr:sp macro="" textlink="">
      <xdr:nvSpPr>
        <xdr:cNvPr id="355" name="フローチャート: 判断 354"/>
        <xdr:cNvSpPr/>
      </xdr:nvSpPr>
      <xdr:spPr>
        <a:xfrm>
          <a:off x="8699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130810</xdr:rowOff>
    </xdr:from>
    <xdr:to>
      <xdr:col>41</xdr:col>
      <xdr:colOff>101600</xdr:colOff>
      <xdr:row>85</xdr:row>
      <xdr:rowOff>60960</xdr:rowOff>
    </xdr:to>
    <xdr:sp macro="" textlink="">
      <xdr:nvSpPr>
        <xdr:cNvPr id="356" name="フローチャート: 判断 355"/>
        <xdr:cNvSpPr/>
      </xdr:nvSpPr>
      <xdr:spPr>
        <a:xfrm>
          <a:off x="7810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110490</xdr:rowOff>
    </xdr:from>
    <xdr:to>
      <xdr:col>36</xdr:col>
      <xdr:colOff>165100</xdr:colOff>
      <xdr:row>85</xdr:row>
      <xdr:rowOff>40640</xdr:rowOff>
    </xdr:to>
    <xdr:sp macro="" textlink="">
      <xdr:nvSpPr>
        <xdr:cNvPr id="357" name="フローチャート: 判断 356"/>
        <xdr:cNvSpPr/>
      </xdr:nvSpPr>
      <xdr:spPr>
        <a:xfrm>
          <a:off x="6921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20955</xdr:rowOff>
    </xdr:from>
    <xdr:to>
      <xdr:col>55</xdr:col>
      <xdr:colOff>50800</xdr:colOff>
      <xdr:row>85</xdr:row>
      <xdr:rowOff>122555</xdr:rowOff>
    </xdr:to>
    <xdr:sp macro="" textlink="">
      <xdr:nvSpPr>
        <xdr:cNvPr id="363" name="楕円 362"/>
        <xdr:cNvSpPr/>
      </xdr:nvSpPr>
      <xdr:spPr>
        <a:xfrm>
          <a:off x="104267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170815</xdr:rowOff>
    </xdr:from>
    <xdr:ext cx="469900" cy="258445"/>
    <xdr:sp macro="" textlink="">
      <xdr:nvSpPr>
        <xdr:cNvPr id="364" name="【公営住宅】&#10;一人当たり面積該当値テキスト"/>
        <xdr:cNvSpPr txBox="1"/>
      </xdr:nvSpPr>
      <xdr:spPr>
        <a:xfrm>
          <a:off x="10515600" y="14572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22225</xdr:rowOff>
    </xdr:from>
    <xdr:to>
      <xdr:col>50</xdr:col>
      <xdr:colOff>165100</xdr:colOff>
      <xdr:row>85</xdr:row>
      <xdr:rowOff>123825</xdr:rowOff>
    </xdr:to>
    <xdr:sp macro="" textlink="">
      <xdr:nvSpPr>
        <xdr:cNvPr id="365" name="楕円 364"/>
        <xdr:cNvSpPr/>
      </xdr:nvSpPr>
      <xdr:spPr>
        <a:xfrm>
          <a:off x="9588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71755</xdr:rowOff>
    </xdr:from>
    <xdr:to>
      <xdr:col>55</xdr:col>
      <xdr:colOff>0</xdr:colOff>
      <xdr:row>85</xdr:row>
      <xdr:rowOff>73025</xdr:rowOff>
    </xdr:to>
    <xdr:cxnSp macro="">
      <xdr:nvCxnSpPr>
        <xdr:cNvPr id="366" name="直線コネクタ 365"/>
        <xdr:cNvCxnSpPr/>
      </xdr:nvCxnSpPr>
      <xdr:spPr>
        <a:xfrm flipV="1">
          <a:off x="9639300" y="146450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22225</xdr:rowOff>
    </xdr:from>
    <xdr:to>
      <xdr:col>46</xdr:col>
      <xdr:colOff>38100</xdr:colOff>
      <xdr:row>85</xdr:row>
      <xdr:rowOff>123825</xdr:rowOff>
    </xdr:to>
    <xdr:sp macro="" textlink="">
      <xdr:nvSpPr>
        <xdr:cNvPr id="367" name="楕円 366"/>
        <xdr:cNvSpPr/>
      </xdr:nvSpPr>
      <xdr:spPr>
        <a:xfrm>
          <a:off x="8699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73025</xdr:rowOff>
    </xdr:from>
    <xdr:to>
      <xdr:col>50</xdr:col>
      <xdr:colOff>114300</xdr:colOff>
      <xdr:row>85</xdr:row>
      <xdr:rowOff>73025</xdr:rowOff>
    </xdr:to>
    <xdr:cxnSp macro="">
      <xdr:nvCxnSpPr>
        <xdr:cNvPr id="368" name="直線コネクタ 367"/>
        <xdr:cNvCxnSpPr/>
      </xdr:nvCxnSpPr>
      <xdr:spPr>
        <a:xfrm>
          <a:off x="8750300" y="14646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22225</xdr:rowOff>
    </xdr:from>
    <xdr:to>
      <xdr:col>41</xdr:col>
      <xdr:colOff>101600</xdr:colOff>
      <xdr:row>85</xdr:row>
      <xdr:rowOff>123825</xdr:rowOff>
    </xdr:to>
    <xdr:sp macro="" textlink="">
      <xdr:nvSpPr>
        <xdr:cNvPr id="369" name="楕円 368"/>
        <xdr:cNvSpPr/>
      </xdr:nvSpPr>
      <xdr:spPr>
        <a:xfrm>
          <a:off x="7810500" y="14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73025</xdr:rowOff>
    </xdr:from>
    <xdr:to>
      <xdr:col>45</xdr:col>
      <xdr:colOff>177800</xdr:colOff>
      <xdr:row>85</xdr:row>
      <xdr:rowOff>73025</xdr:rowOff>
    </xdr:to>
    <xdr:cxnSp macro="">
      <xdr:nvCxnSpPr>
        <xdr:cNvPr id="370" name="直線コネクタ 369"/>
        <xdr:cNvCxnSpPr/>
      </xdr:nvCxnSpPr>
      <xdr:spPr>
        <a:xfrm>
          <a:off x="7861300" y="14646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20955</xdr:rowOff>
    </xdr:from>
    <xdr:to>
      <xdr:col>36</xdr:col>
      <xdr:colOff>165100</xdr:colOff>
      <xdr:row>85</xdr:row>
      <xdr:rowOff>122555</xdr:rowOff>
    </xdr:to>
    <xdr:sp macro="" textlink="">
      <xdr:nvSpPr>
        <xdr:cNvPr id="371" name="楕円 370"/>
        <xdr:cNvSpPr/>
      </xdr:nvSpPr>
      <xdr:spPr>
        <a:xfrm>
          <a:off x="69215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71755</xdr:rowOff>
    </xdr:from>
    <xdr:to>
      <xdr:col>41</xdr:col>
      <xdr:colOff>50800</xdr:colOff>
      <xdr:row>85</xdr:row>
      <xdr:rowOff>73025</xdr:rowOff>
    </xdr:to>
    <xdr:cxnSp macro="">
      <xdr:nvCxnSpPr>
        <xdr:cNvPr id="372" name="直線コネクタ 371"/>
        <xdr:cNvCxnSpPr/>
      </xdr:nvCxnSpPr>
      <xdr:spPr>
        <a:xfrm>
          <a:off x="6972300" y="14645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66040</xdr:rowOff>
    </xdr:from>
    <xdr:ext cx="469900" cy="256540"/>
    <xdr:sp macro="" textlink="">
      <xdr:nvSpPr>
        <xdr:cNvPr id="373" name="n_1aveValue【公営住宅】&#10;一人当たり面積"/>
        <xdr:cNvSpPr txBox="1"/>
      </xdr:nvSpPr>
      <xdr:spPr>
        <a:xfrm>
          <a:off x="9391650" y="142963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67945</xdr:rowOff>
    </xdr:from>
    <xdr:ext cx="467360" cy="258445"/>
    <xdr:sp macro="" textlink="">
      <xdr:nvSpPr>
        <xdr:cNvPr id="374" name="n_2aveValue【公営住宅】&#10;一人当たり面積"/>
        <xdr:cNvSpPr txBox="1"/>
      </xdr:nvSpPr>
      <xdr:spPr>
        <a:xfrm>
          <a:off x="8515350" y="14298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77470</xdr:rowOff>
    </xdr:from>
    <xdr:ext cx="467360" cy="256540"/>
    <xdr:sp macro="" textlink="">
      <xdr:nvSpPr>
        <xdr:cNvPr id="375" name="n_3aveValue【公営住宅】&#10;一人当たり面積"/>
        <xdr:cNvSpPr txBox="1"/>
      </xdr:nvSpPr>
      <xdr:spPr>
        <a:xfrm>
          <a:off x="7626350" y="14307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57150</xdr:rowOff>
    </xdr:from>
    <xdr:ext cx="467360" cy="259080"/>
    <xdr:sp macro="" textlink="">
      <xdr:nvSpPr>
        <xdr:cNvPr id="376" name="n_4aveValue【公営住宅】&#10;一人当たり面積"/>
        <xdr:cNvSpPr txBox="1"/>
      </xdr:nvSpPr>
      <xdr:spPr>
        <a:xfrm>
          <a:off x="6737350" y="14287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114935</xdr:rowOff>
    </xdr:from>
    <xdr:ext cx="469900" cy="259080"/>
    <xdr:sp macro="" textlink="">
      <xdr:nvSpPr>
        <xdr:cNvPr id="377" name="n_1mainValue【公営住宅】&#10;一人当たり面積"/>
        <xdr:cNvSpPr txBox="1"/>
      </xdr:nvSpPr>
      <xdr:spPr>
        <a:xfrm>
          <a:off x="9391650" y="1468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114935</xdr:rowOff>
    </xdr:from>
    <xdr:ext cx="467360" cy="259080"/>
    <xdr:sp macro="" textlink="">
      <xdr:nvSpPr>
        <xdr:cNvPr id="378" name="n_2mainValue【公営住宅】&#10;一人当たり面積"/>
        <xdr:cNvSpPr txBox="1"/>
      </xdr:nvSpPr>
      <xdr:spPr>
        <a:xfrm>
          <a:off x="8515350" y="1468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114935</xdr:rowOff>
    </xdr:from>
    <xdr:ext cx="467360" cy="259080"/>
    <xdr:sp macro="" textlink="">
      <xdr:nvSpPr>
        <xdr:cNvPr id="379" name="n_3mainValue【公営住宅】&#10;一人当たり面積"/>
        <xdr:cNvSpPr txBox="1"/>
      </xdr:nvSpPr>
      <xdr:spPr>
        <a:xfrm>
          <a:off x="7626350" y="146881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113665</xdr:rowOff>
    </xdr:from>
    <xdr:ext cx="467360" cy="258445"/>
    <xdr:sp macro="" textlink="">
      <xdr:nvSpPr>
        <xdr:cNvPr id="380" name="n_4mainValue【公営住宅】&#10;一人当たり面積"/>
        <xdr:cNvSpPr txBox="1"/>
      </xdr:nvSpPr>
      <xdr:spPr>
        <a:xfrm>
          <a:off x="6737350" y="146869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5" name="テキスト ボックス 404"/>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7" name="テキスト ボックス 406"/>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09" name="テキスト ボックス 408"/>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1" name="テキスト ボックス 410"/>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7" name="テキスト ボックス 416"/>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19" name="テキスト ボックス 418"/>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140970</xdr:rowOff>
    </xdr:from>
    <xdr:to>
      <xdr:col>85</xdr:col>
      <xdr:colOff>126365</xdr:colOff>
      <xdr:row>42</xdr:row>
      <xdr:rowOff>38100</xdr:rowOff>
    </xdr:to>
    <xdr:cxnSp macro="">
      <xdr:nvCxnSpPr>
        <xdr:cNvPr id="421" name="直線コネクタ 420"/>
        <xdr:cNvCxnSpPr/>
      </xdr:nvCxnSpPr>
      <xdr:spPr>
        <a:xfrm flipV="1">
          <a:off x="16318865" y="57988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422" name="【認定こども園・幼稚園・保育所】&#10;有形固定資産減価償却率最小値テキスト"/>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87630</xdr:rowOff>
    </xdr:from>
    <xdr:ext cx="405130" cy="256540"/>
    <xdr:sp macro="" textlink="">
      <xdr:nvSpPr>
        <xdr:cNvPr id="424" name="【認定こども園・幼稚園・保育所】&#10;有形固定資産減価償却率最大値テキスト"/>
        <xdr:cNvSpPr txBox="1"/>
      </xdr:nvSpPr>
      <xdr:spPr>
        <a:xfrm>
          <a:off x="16357600" y="5574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80010</xdr:rowOff>
    </xdr:from>
    <xdr:ext cx="405130" cy="259080"/>
    <xdr:sp macro="" textlink="">
      <xdr:nvSpPr>
        <xdr:cNvPr id="426" name="【認定こども園・幼稚園・保育所】&#10;有形固定資産減価償却率平均値テキスト"/>
        <xdr:cNvSpPr txBox="1"/>
      </xdr:nvSpPr>
      <xdr:spPr>
        <a:xfrm>
          <a:off x="16357600" y="625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69215</xdr:rowOff>
    </xdr:from>
    <xdr:to>
      <xdr:col>85</xdr:col>
      <xdr:colOff>177800</xdr:colOff>
      <xdr:row>34</xdr:row>
      <xdr:rowOff>170815</xdr:rowOff>
    </xdr:to>
    <xdr:sp macro="" textlink="">
      <xdr:nvSpPr>
        <xdr:cNvPr id="437" name="楕円 436"/>
        <xdr:cNvSpPr/>
      </xdr:nvSpPr>
      <xdr:spPr>
        <a:xfrm>
          <a:off x="162687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92075</xdr:rowOff>
    </xdr:from>
    <xdr:ext cx="405130" cy="259080"/>
    <xdr:sp macro="" textlink="">
      <xdr:nvSpPr>
        <xdr:cNvPr id="438" name="【認定こども園・幼稚園・保育所】&#10;有形固定資産減価償却率該当値テキスト"/>
        <xdr:cNvSpPr txBox="1"/>
      </xdr:nvSpPr>
      <xdr:spPr>
        <a:xfrm>
          <a:off x="16357600" y="5749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23495</xdr:rowOff>
    </xdr:from>
    <xdr:to>
      <xdr:col>81</xdr:col>
      <xdr:colOff>101600</xdr:colOff>
      <xdr:row>34</xdr:row>
      <xdr:rowOff>125095</xdr:rowOff>
    </xdr:to>
    <xdr:sp macro="" textlink="">
      <xdr:nvSpPr>
        <xdr:cNvPr id="439" name="楕円 438"/>
        <xdr:cNvSpPr/>
      </xdr:nvSpPr>
      <xdr:spPr>
        <a:xfrm>
          <a:off x="15430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74930</xdr:rowOff>
    </xdr:from>
    <xdr:to>
      <xdr:col>85</xdr:col>
      <xdr:colOff>127000</xdr:colOff>
      <xdr:row>34</xdr:row>
      <xdr:rowOff>120650</xdr:rowOff>
    </xdr:to>
    <xdr:cxnSp macro="">
      <xdr:nvCxnSpPr>
        <xdr:cNvPr id="440" name="直線コネクタ 439"/>
        <xdr:cNvCxnSpPr/>
      </xdr:nvCxnSpPr>
      <xdr:spPr>
        <a:xfrm>
          <a:off x="15481300" y="59042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441" name="楕円 440"/>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74930</xdr:rowOff>
    </xdr:to>
    <xdr:cxnSp macro="">
      <xdr:nvCxnSpPr>
        <xdr:cNvPr id="442" name="直線コネクタ 441"/>
        <xdr:cNvCxnSpPr/>
      </xdr:nvCxnSpPr>
      <xdr:spPr>
        <a:xfrm>
          <a:off x="14592300" y="585978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111125</xdr:rowOff>
    </xdr:from>
    <xdr:to>
      <xdr:col>72</xdr:col>
      <xdr:colOff>38100</xdr:colOff>
      <xdr:row>34</xdr:row>
      <xdr:rowOff>41275</xdr:rowOff>
    </xdr:to>
    <xdr:sp macro="" textlink="">
      <xdr:nvSpPr>
        <xdr:cNvPr id="443" name="楕円 442"/>
        <xdr:cNvSpPr/>
      </xdr:nvSpPr>
      <xdr:spPr>
        <a:xfrm>
          <a:off x="13652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161925</xdr:rowOff>
    </xdr:from>
    <xdr:to>
      <xdr:col>76</xdr:col>
      <xdr:colOff>114300</xdr:colOff>
      <xdr:row>34</xdr:row>
      <xdr:rowOff>30480</xdr:rowOff>
    </xdr:to>
    <xdr:cxnSp macro="">
      <xdr:nvCxnSpPr>
        <xdr:cNvPr id="444" name="直線コネクタ 443"/>
        <xdr:cNvCxnSpPr/>
      </xdr:nvCxnSpPr>
      <xdr:spPr>
        <a:xfrm>
          <a:off x="13703300" y="58197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170180</xdr:rowOff>
    </xdr:from>
    <xdr:to>
      <xdr:col>67</xdr:col>
      <xdr:colOff>101600</xdr:colOff>
      <xdr:row>34</xdr:row>
      <xdr:rowOff>100330</xdr:rowOff>
    </xdr:to>
    <xdr:sp macro="" textlink="">
      <xdr:nvSpPr>
        <xdr:cNvPr id="445" name="楕円 444"/>
        <xdr:cNvSpPr/>
      </xdr:nvSpPr>
      <xdr:spPr>
        <a:xfrm>
          <a:off x="12763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161925</xdr:rowOff>
    </xdr:from>
    <xdr:to>
      <xdr:col>71</xdr:col>
      <xdr:colOff>177800</xdr:colOff>
      <xdr:row>34</xdr:row>
      <xdr:rowOff>49530</xdr:rowOff>
    </xdr:to>
    <xdr:cxnSp macro="">
      <xdr:nvCxnSpPr>
        <xdr:cNvPr id="446" name="直線コネクタ 445"/>
        <xdr:cNvCxnSpPr/>
      </xdr:nvCxnSpPr>
      <xdr:spPr>
        <a:xfrm flipV="1">
          <a:off x="12814300" y="58197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24765</xdr:rowOff>
    </xdr:from>
    <xdr:ext cx="405130" cy="259080"/>
    <xdr:sp macro="" textlink="">
      <xdr:nvSpPr>
        <xdr:cNvPr id="447" name="n_1aveValue【認定こども園・幼稚園・保育所】&#10;有形固定資産減価償却率"/>
        <xdr:cNvSpPr txBox="1"/>
      </xdr:nvSpPr>
      <xdr:spPr>
        <a:xfrm>
          <a:off x="15266035" y="6368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49530</xdr:rowOff>
    </xdr:from>
    <xdr:ext cx="402590" cy="259080"/>
    <xdr:sp macro="" textlink="">
      <xdr:nvSpPr>
        <xdr:cNvPr id="448" name="n_2aveValue【認定こども園・幼稚園・保育所】&#10;有形固定資産減価償却率"/>
        <xdr:cNvSpPr txBox="1"/>
      </xdr:nvSpPr>
      <xdr:spPr>
        <a:xfrm>
          <a:off x="14389735" y="6393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97790</xdr:rowOff>
    </xdr:from>
    <xdr:ext cx="402590" cy="256540"/>
    <xdr:sp macro="" textlink="">
      <xdr:nvSpPr>
        <xdr:cNvPr id="449" name="n_3aveValue【認定こども園・幼稚園・保育所】&#10;有形固定資産減価償却率"/>
        <xdr:cNvSpPr txBox="1"/>
      </xdr:nvSpPr>
      <xdr:spPr>
        <a:xfrm>
          <a:off x="13500735" y="6441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64770</xdr:rowOff>
    </xdr:from>
    <xdr:ext cx="402590" cy="256540"/>
    <xdr:sp macro="" textlink="">
      <xdr:nvSpPr>
        <xdr:cNvPr id="450" name="n_4aveValue【認定こども園・幼稚園・保育所】&#10;有形固定資産減価償却率"/>
        <xdr:cNvSpPr txBox="1"/>
      </xdr:nvSpPr>
      <xdr:spPr>
        <a:xfrm>
          <a:off x="12611735" y="6408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141605</xdr:rowOff>
    </xdr:from>
    <xdr:ext cx="405130" cy="259080"/>
    <xdr:sp macro="" textlink="">
      <xdr:nvSpPr>
        <xdr:cNvPr id="451" name="n_1mainValue【認定こども園・幼稚園・保育所】&#10;有形固定資産減価償却率"/>
        <xdr:cNvSpPr txBox="1"/>
      </xdr:nvSpPr>
      <xdr:spPr>
        <a:xfrm>
          <a:off x="15266035" y="5628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97790</xdr:rowOff>
    </xdr:from>
    <xdr:ext cx="402590" cy="256540"/>
    <xdr:sp macro="" textlink="">
      <xdr:nvSpPr>
        <xdr:cNvPr id="452" name="n_2mainValue【認定こども園・幼稚園・保育所】&#10;有形固定資産減価償却率"/>
        <xdr:cNvSpPr txBox="1"/>
      </xdr:nvSpPr>
      <xdr:spPr>
        <a:xfrm>
          <a:off x="14389735" y="55841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57785</xdr:rowOff>
    </xdr:from>
    <xdr:ext cx="402590" cy="259080"/>
    <xdr:sp macro="" textlink="">
      <xdr:nvSpPr>
        <xdr:cNvPr id="453" name="n_3mainValue【認定こども園・幼稚園・保育所】&#10;有形固定資産減価償却率"/>
        <xdr:cNvSpPr txBox="1"/>
      </xdr:nvSpPr>
      <xdr:spPr>
        <a:xfrm>
          <a:off x="13500735" y="5544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116840</xdr:rowOff>
    </xdr:from>
    <xdr:ext cx="402590" cy="259080"/>
    <xdr:sp macro="" textlink="">
      <xdr:nvSpPr>
        <xdr:cNvPr id="454" name="n_4mainValue【認定こども園・幼稚園・保育所】&#10;有形固定資産減価償却率"/>
        <xdr:cNvSpPr txBox="1"/>
      </xdr:nvSpPr>
      <xdr:spPr>
        <a:xfrm>
          <a:off x="12611735" y="5603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3" name="テキスト ボックス 462"/>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66" name="テキスト ボックス 465"/>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68" name="テキスト ボックス 467"/>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70" name="テキスト ボックス 469"/>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72" name="テキスト ボックス 471"/>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4" name="テキスト ボックス 473"/>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73660</xdr:rowOff>
    </xdr:from>
    <xdr:to>
      <xdr:col>116</xdr:col>
      <xdr:colOff>62865</xdr:colOff>
      <xdr:row>41</xdr:row>
      <xdr:rowOff>106045</xdr:rowOff>
    </xdr:to>
    <xdr:cxnSp macro="">
      <xdr:nvCxnSpPr>
        <xdr:cNvPr id="476" name="直線コネクタ 475"/>
        <xdr:cNvCxnSpPr/>
      </xdr:nvCxnSpPr>
      <xdr:spPr>
        <a:xfrm flipV="1">
          <a:off x="22160865" y="5902960"/>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109855</xdr:rowOff>
    </xdr:from>
    <xdr:ext cx="469900" cy="256540"/>
    <xdr:sp macro="" textlink="">
      <xdr:nvSpPr>
        <xdr:cNvPr id="477" name="【認定こども園・幼稚園・保育所】&#10;一人当たり面積最小値テキスト"/>
        <xdr:cNvSpPr txBox="1"/>
      </xdr:nvSpPr>
      <xdr:spPr>
        <a:xfrm>
          <a:off x="22199600" y="71393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106045</xdr:rowOff>
    </xdr:from>
    <xdr:to>
      <xdr:col>116</xdr:col>
      <xdr:colOff>152400</xdr:colOff>
      <xdr:row>41</xdr:row>
      <xdr:rowOff>106045</xdr:rowOff>
    </xdr:to>
    <xdr:cxnSp macro="">
      <xdr:nvCxnSpPr>
        <xdr:cNvPr id="478" name="直線コネクタ 477"/>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20320</xdr:rowOff>
    </xdr:from>
    <xdr:ext cx="469900" cy="256540"/>
    <xdr:sp macro="" textlink="">
      <xdr:nvSpPr>
        <xdr:cNvPr id="479" name="【認定こども園・幼稚園・保育所】&#10;一人当たり面積最大値テキスト"/>
        <xdr:cNvSpPr txBox="1"/>
      </xdr:nvSpPr>
      <xdr:spPr>
        <a:xfrm>
          <a:off x="22199600" y="5678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73660</xdr:rowOff>
    </xdr:from>
    <xdr:to>
      <xdr:col>116</xdr:col>
      <xdr:colOff>152400</xdr:colOff>
      <xdr:row>34</xdr:row>
      <xdr:rowOff>73660</xdr:rowOff>
    </xdr:to>
    <xdr:cxnSp macro="">
      <xdr:nvCxnSpPr>
        <xdr:cNvPr id="480" name="直線コネクタ 479"/>
        <xdr:cNvCxnSpPr/>
      </xdr:nvCxnSpPr>
      <xdr:spPr>
        <a:xfrm>
          <a:off x="22072600" y="59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127000</xdr:rowOff>
    </xdr:from>
    <xdr:ext cx="469900" cy="259080"/>
    <xdr:sp macro="" textlink="">
      <xdr:nvSpPr>
        <xdr:cNvPr id="481" name="【認定こども園・幼稚園・保育所】&#10;一人当たり面積平均値テキスト"/>
        <xdr:cNvSpPr txBox="1"/>
      </xdr:nvSpPr>
      <xdr:spPr>
        <a:xfrm>
          <a:off x="22199600" y="6642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482" name="フローチャート: 判断 481"/>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9525</xdr:rowOff>
    </xdr:from>
    <xdr:to>
      <xdr:col>112</xdr:col>
      <xdr:colOff>38100</xdr:colOff>
      <xdr:row>39</xdr:row>
      <xdr:rowOff>111125</xdr:rowOff>
    </xdr:to>
    <xdr:sp macro="" textlink="">
      <xdr:nvSpPr>
        <xdr:cNvPr id="483" name="フローチャート: 判断 482"/>
        <xdr:cNvSpPr/>
      </xdr:nvSpPr>
      <xdr:spPr>
        <a:xfrm>
          <a:off x="21272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6985</xdr:rowOff>
    </xdr:from>
    <xdr:to>
      <xdr:col>107</xdr:col>
      <xdr:colOff>101600</xdr:colOff>
      <xdr:row>39</xdr:row>
      <xdr:rowOff>109220</xdr:rowOff>
    </xdr:to>
    <xdr:sp macro="" textlink="">
      <xdr:nvSpPr>
        <xdr:cNvPr id="484" name="フローチャート: 判断 483"/>
        <xdr:cNvSpPr/>
      </xdr:nvSpPr>
      <xdr:spPr>
        <a:xfrm>
          <a:off x="20383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18415</xdr:rowOff>
    </xdr:from>
    <xdr:to>
      <xdr:col>102</xdr:col>
      <xdr:colOff>165100</xdr:colOff>
      <xdr:row>39</xdr:row>
      <xdr:rowOff>120650</xdr:rowOff>
    </xdr:to>
    <xdr:sp macro="" textlink="">
      <xdr:nvSpPr>
        <xdr:cNvPr id="485" name="フローチャート: 判断 484"/>
        <xdr:cNvSpPr/>
      </xdr:nvSpPr>
      <xdr:spPr>
        <a:xfrm>
          <a:off x="19494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18415</xdr:rowOff>
    </xdr:from>
    <xdr:to>
      <xdr:col>98</xdr:col>
      <xdr:colOff>38100</xdr:colOff>
      <xdr:row>39</xdr:row>
      <xdr:rowOff>120650</xdr:rowOff>
    </xdr:to>
    <xdr:sp macro="" textlink="">
      <xdr:nvSpPr>
        <xdr:cNvPr id="486" name="フローチャート: 判断 485"/>
        <xdr:cNvSpPr/>
      </xdr:nvSpPr>
      <xdr:spPr>
        <a:xfrm>
          <a:off x="18605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162560</xdr:rowOff>
    </xdr:from>
    <xdr:to>
      <xdr:col>116</xdr:col>
      <xdr:colOff>114300</xdr:colOff>
      <xdr:row>36</xdr:row>
      <xdr:rowOff>92710</xdr:rowOff>
    </xdr:to>
    <xdr:sp macro="" textlink="">
      <xdr:nvSpPr>
        <xdr:cNvPr id="492" name="楕円 491"/>
        <xdr:cNvSpPr/>
      </xdr:nvSpPr>
      <xdr:spPr>
        <a:xfrm>
          <a:off x="22110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13970</xdr:rowOff>
    </xdr:from>
    <xdr:ext cx="469900" cy="259080"/>
    <xdr:sp macro="" textlink="">
      <xdr:nvSpPr>
        <xdr:cNvPr id="493" name="【認定こども園・幼稚園・保育所】&#10;一人当たり面積該当値テキスト"/>
        <xdr:cNvSpPr txBox="1"/>
      </xdr:nvSpPr>
      <xdr:spPr>
        <a:xfrm>
          <a:off x="22199600" y="6014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169545</xdr:rowOff>
    </xdr:from>
    <xdr:to>
      <xdr:col>112</xdr:col>
      <xdr:colOff>38100</xdr:colOff>
      <xdr:row>36</xdr:row>
      <xdr:rowOff>99695</xdr:rowOff>
    </xdr:to>
    <xdr:sp macro="" textlink="">
      <xdr:nvSpPr>
        <xdr:cNvPr id="494" name="楕円 493"/>
        <xdr:cNvSpPr/>
      </xdr:nvSpPr>
      <xdr:spPr>
        <a:xfrm>
          <a:off x="21272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41910</xdr:rowOff>
    </xdr:from>
    <xdr:to>
      <xdr:col>116</xdr:col>
      <xdr:colOff>63500</xdr:colOff>
      <xdr:row>36</xdr:row>
      <xdr:rowOff>48895</xdr:rowOff>
    </xdr:to>
    <xdr:cxnSp macro="">
      <xdr:nvCxnSpPr>
        <xdr:cNvPr id="495" name="直線コネクタ 494"/>
        <xdr:cNvCxnSpPr/>
      </xdr:nvCxnSpPr>
      <xdr:spPr>
        <a:xfrm flipV="1">
          <a:off x="21323300" y="62141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160020</xdr:rowOff>
    </xdr:from>
    <xdr:to>
      <xdr:col>107</xdr:col>
      <xdr:colOff>101600</xdr:colOff>
      <xdr:row>36</xdr:row>
      <xdr:rowOff>90170</xdr:rowOff>
    </xdr:to>
    <xdr:sp macro="" textlink="">
      <xdr:nvSpPr>
        <xdr:cNvPr id="496" name="楕円 495"/>
        <xdr:cNvSpPr/>
      </xdr:nvSpPr>
      <xdr:spPr>
        <a:xfrm>
          <a:off x="20383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39370</xdr:rowOff>
    </xdr:from>
    <xdr:to>
      <xdr:col>111</xdr:col>
      <xdr:colOff>177800</xdr:colOff>
      <xdr:row>36</xdr:row>
      <xdr:rowOff>48895</xdr:rowOff>
    </xdr:to>
    <xdr:cxnSp macro="">
      <xdr:nvCxnSpPr>
        <xdr:cNvPr id="497" name="直線コネクタ 496"/>
        <xdr:cNvCxnSpPr/>
      </xdr:nvCxnSpPr>
      <xdr:spPr>
        <a:xfrm>
          <a:off x="20434300" y="62115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146685</xdr:rowOff>
    </xdr:from>
    <xdr:to>
      <xdr:col>102</xdr:col>
      <xdr:colOff>165100</xdr:colOff>
      <xdr:row>36</xdr:row>
      <xdr:rowOff>76835</xdr:rowOff>
    </xdr:to>
    <xdr:sp macro="" textlink="">
      <xdr:nvSpPr>
        <xdr:cNvPr id="498" name="楕円 497"/>
        <xdr:cNvSpPr/>
      </xdr:nvSpPr>
      <xdr:spPr>
        <a:xfrm>
          <a:off x="19494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26035</xdr:rowOff>
    </xdr:from>
    <xdr:to>
      <xdr:col>107</xdr:col>
      <xdr:colOff>50800</xdr:colOff>
      <xdr:row>36</xdr:row>
      <xdr:rowOff>39370</xdr:rowOff>
    </xdr:to>
    <xdr:cxnSp macro="">
      <xdr:nvCxnSpPr>
        <xdr:cNvPr id="499" name="直線コネクタ 498"/>
        <xdr:cNvCxnSpPr/>
      </xdr:nvCxnSpPr>
      <xdr:spPr>
        <a:xfrm>
          <a:off x="19545300" y="6198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22860</xdr:rowOff>
    </xdr:from>
    <xdr:to>
      <xdr:col>98</xdr:col>
      <xdr:colOff>38100</xdr:colOff>
      <xdr:row>36</xdr:row>
      <xdr:rowOff>124460</xdr:rowOff>
    </xdr:to>
    <xdr:sp macro="" textlink="">
      <xdr:nvSpPr>
        <xdr:cNvPr id="500" name="楕円 499"/>
        <xdr:cNvSpPr/>
      </xdr:nvSpPr>
      <xdr:spPr>
        <a:xfrm>
          <a:off x="18605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26035</xdr:rowOff>
    </xdr:from>
    <xdr:to>
      <xdr:col>102</xdr:col>
      <xdr:colOff>114300</xdr:colOff>
      <xdr:row>36</xdr:row>
      <xdr:rowOff>73660</xdr:rowOff>
    </xdr:to>
    <xdr:cxnSp macro="">
      <xdr:nvCxnSpPr>
        <xdr:cNvPr id="501" name="直線コネクタ 500"/>
        <xdr:cNvCxnSpPr/>
      </xdr:nvCxnSpPr>
      <xdr:spPr>
        <a:xfrm flipV="1">
          <a:off x="18656300" y="61982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102235</xdr:rowOff>
    </xdr:from>
    <xdr:ext cx="469900" cy="258445"/>
    <xdr:sp macro="" textlink="">
      <xdr:nvSpPr>
        <xdr:cNvPr id="502" name="n_1aveValue【認定こども園・幼稚園・保育所】&#10;一人当たり面積"/>
        <xdr:cNvSpPr txBox="1"/>
      </xdr:nvSpPr>
      <xdr:spPr>
        <a:xfrm>
          <a:off x="21075650" y="678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99695</xdr:rowOff>
    </xdr:from>
    <xdr:ext cx="467360" cy="256540"/>
    <xdr:sp macro="" textlink="">
      <xdr:nvSpPr>
        <xdr:cNvPr id="503" name="n_2aveValue【認定こども園・幼稚園・保育所】&#10;一人当たり面積"/>
        <xdr:cNvSpPr txBox="1"/>
      </xdr:nvSpPr>
      <xdr:spPr>
        <a:xfrm>
          <a:off x="20199350" y="6786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111125</xdr:rowOff>
    </xdr:from>
    <xdr:ext cx="467360" cy="256540"/>
    <xdr:sp macro="" textlink="">
      <xdr:nvSpPr>
        <xdr:cNvPr id="504" name="n_3aveValue【認定こども園・幼稚園・保育所】&#10;一人当たり面積"/>
        <xdr:cNvSpPr txBox="1"/>
      </xdr:nvSpPr>
      <xdr:spPr>
        <a:xfrm>
          <a:off x="19310350" y="6797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111125</xdr:rowOff>
    </xdr:from>
    <xdr:ext cx="467360" cy="256540"/>
    <xdr:sp macro="" textlink="">
      <xdr:nvSpPr>
        <xdr:cNvPr id="505" name="n_4aveValue【認定こども園・幼稚園・保育所】&#10;一人当たり面積"/>
        <xdr:cNvSpPr txBox="1"/>
      </xdr:nvSpPr>
      <xdr:spPr>
        <a:xfrm>
          <a:off x="18421350" y="6797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116205</xdr:rowOff>
    </xdr:from>
    <xdr:ext cx="469900" cy="259080"/>
    <xdr:sp macro="" textlink="">
      <xdr:nvSpPr>
        <xdr:cNvPr id="506" name="n_1mainValue【認定こども園・幼稚園・保育所】&#10;一人当たり面積"/>
        <xdr:cNvSpPr txBox="1"/>
      </xdr:nvSpPr>
      <xdr:spPr>
        <a:xfrm>
          <a:off x="21075650" y="594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106680</xdr:rowOff>
    </xdr:from>
    <xdr:ext cx="467360" cy="259080"/>
    <xdr:sp macro="" textlink="">
      <xdr:nvSpPr>
        <xdr:cNvPr id="507" name="n_2mainValue【認定こども園・幼稚園・保育所】&#10;一人当たり面積"/>
        <xdr:cNvSpPr txBox="1"/>
      </xdr:nvSpPr>
      <xdr:spPr>
        <a:xfrm>
          <a:off x="20199350" y="5935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93345</xdr:rowOff>
    </xdr:from>
    <xdr:ext cx="467360" cy="259080"/>
    <xdr:sp macro="" textlink="">
      <xdr:nvSpPr>
        <xdr:cNvPr id="508" name="n_3mainValue【認定こども園・幼稚園・保育所】&#10;一人当たり面積"/>
        <xdr:cNvSpPr txBox="1"/>
      </xdr:nvSpPr>
      <xdr:spPr>
        <a:xfrm>
          <a:off x="19310350" y="5922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140970</xdr:rowOff>
    </xdr:from>
    <xdr:ext cx="467360" cy="259080"/>
    <xdr:sp macro="" textlink="">
      <xdr:nvSpPr>
        <xdr:cNvPr id="509" name="n_4mainValue【認定こども園・幼稚園・保育所】&#10;一人当たり面積"/>
        <xdr:cNvSpPr txBox="1"/>
      </xdr:nvSpPr>
      <xdr:spPr>
        <a:xfrm>
          <a:off x="18421350" y="5970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8" name="テキスト ボックス 517"/>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0" name="テキスト ボックス 519"/>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2" name="テキスト ボックス 521"/>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6" name="テキスト ボックス 525"/>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2" name="テキスト ボックス 531"/>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133350</xdr:rowOff>
    </xdr:from>
    <xdr:to>
      <xdr:col>85</xdr:col>
      <xdr:colOff>126365</xdr:colOff>
      <xdr:row>62</xdr:row>
      <xdr:rowOff>160020</xdr:rowOff>
    </xdr:to>
    <xdr:cxnSp macro="">
      <xdr:nvCxnSpPr>
        <xdr:cNvPr id="534" name="直線コネクタ 533"/>
        <xdr:cNvCxnSpPr/>
      </xdr:nvCxnSpPr>
      <xdr:spPr>
        <a:xfrm flipV="1">
          <a:off x="16318865" y="9734550"/>
          <a:ext cx="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163830</xdr:rowOff>
    </xdr:from>
    <xdr:ext cx="405130" cy="259080"/>
    <xdr:sp macro="" textlink="">
      <xdr:nvSpPr>
        <xdr:cNvPr id="535" name="【学校施設】&#10;有形固定資産減価償却率最小値テキスト"/>
        <xdr:cNvSpPr txBox="1"/>
      </xdr:nvSpPr>
      <xdr:spPr>
        <a:xfrm>
          <a:off x="16357600" y="10793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80010</xdr:rowOff>
    </xdr:from>
    <xdr:ext cx="405130" cy="259080"/>
    <xdr:sp macro="" textlink="">
      <xdr:nvSpPr>
        <xdr:cNvPr id="537" name="【学校施設】&#10;有形固定資産減価償却率最大値テキスト"/>
        <xdr:cNvSpPr txBox="1"/>
      </xdr:nvSpPr>
      <xdr:spPr>
        <a:xfrm>
          <a:off x="16357600" y="950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12065</xdr:rowOff>
    </xdr:from>
    <xdr:ext cx="405130" cy="259080"/>
    <xdr:sp macro="" textlink="">
      <xdr:nvSpPr>
        <xdr:cNvPr id="539" name="【学校施設】&#10;有形固定資産減価償却率平均値テキスト"/>
        <xdr:cNvSpPr txBox="1"/>
      </xdr:nvSpPr>
      <xdr:spPr>
        <a:xfrm>
          <a:off x="16357600" y="10127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5" name="テキスト ボックス 544"/>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6" name="テキスト ボックス 545"/>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7" name="テキスト ボックス 546"/>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8" name="テキスト ボックス 547"/>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9" name="テキスト ボックス 548"/>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550" name="楕円 549"/>
        <xdr:cNvSpPr/>
      </xdr:nvSpPr>
      <xdr:spPr>
        <a:xfrm>
          <a:off x="16268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34290</xdr:rowOff>
    </xdr:from>
    <xdr:ext cx="405130" cy="259080"/>
    <xdr:sp macro="" textlink="">
      <xdr:nvSpPr>
        <xdr:cNvPr id="551" name="【学校施設】&#10;有形固定資産減価償却率該当値テキスト"/>
        <xdr:cNvSpPr txBox="1"/>
      </xdr:nvSpPr>
      <xdr:spPr>
        <a:xfrm>
          <a:off x="16357600" y="1032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552" name="楕円 551"/>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106680</xdr:rowOff>
    </xdr:from>
    <xdr:to>
      <xdr:col>85</xdr:col>
      <xdr:colOff>127000</xdr:colOff>
      <xdr:row>60</xdr:row>
      <xdr:rowOff>116205</xdr:rowOff>
    </xdr:to>
    <xdr:cxnSp macro="">
      <xdr:nvCxnSpPr>
        <xdr:cNvPr id="553" name="直線コネクタ 552"/>
        <xdr:cNvCxnSpPr/>
      </xdr:nvCxnSpPr>
      <xdr:spPr>
        <a:xfrm flipV="1">
          <a:off x="15481300" y="1039368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54" name="楕円 553"/>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116205</xdr:rowOff>
    </xdr:to>
    <xdr:cxnSp macro="">
      <xdr:nvCxnSpPr>
        <xdr:cNvPr id="555" name="直線コネクタ 554"/>
        <xdr:cNvCxnSpPr/>
      </xdr:nvCxnSpPr>
      <xdr:spPr>
        <a:xfrm>
          <a:off x="14592300" y="103860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56" name="楕円 555"/>
        <xdr:cNvSpPr/>
      </xdr:nvSpPr>
      <xdr:spPr>
        <a:xfrm>
          <a:off x="13652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63500</xdr:rowOff>
    </xdr:from>
    <xdr:to>
      <xdr:col>76</xdr:col>
      <xdr:colOff>114300</xdr:colOff>
      <xdr:row>60</xdr:row>
      <xdr:rowOff>99060</xdr:rowOff>
    </xdr:to>
    <xdr:cxnSp macro="">
      <xdr:nvCxnSpPr>
        <xdr:cNvPr id="557" name="直線コネクタ 556"/>
        <xdr:cNvCxnSpPr/>
      </xdr:nvCxnSpPr>
      <xdr:spPr>
        <a:xfrm>
          <a:off x="13703300" y="103505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xdr:rowOff>
    </xdr:from>
    <xdr:to>
      <xdr:col>67</xdr:col>
      <xdr:colOff>101600</xdr:colOff>
      <xdr:row>60</xdr:row>
      <xdr:rowOff>109855</xdr:rowOff>
    </xdr:to>
    <xdr:sp macro="" textlink="">
      <xdr:nvSpPr>
        <xdr:cNvPr id="558" name="楕円 557"/>
        <xdr:cNvSpPr/>
      </xdr:nvSpPr>
      <xdr:spPr>
        <a:xfrm>
          <a:off x="12763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63500</xdr:rowOff>
    </xdr:to>
    <xdr:cxnSp macro="">
      <xdr:nvCxnSpPr>
        <xdr:cNvPr id="559" name="直線コネクタ 558"/>
        <xdr:cNvCxnSpPr/>
      </xdr:nvCxnSpPr>
      <xdr:spPr>
        <a:xfrm>
          <a:off x="12814300" y="10346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105410</xdr:rowOff>
    </xdr:from>
    <xdr:ext cx="405130" cy="259080"/>
    <xdr:sp macro="" textlink="">
      <xdr:nvSpPr>
        <xdr:cNvPr id="560" name="n_1aveValue【学校施設】&#10;有形固定資産減価償却率"/>
        <xdr:cNvSpPr txBox="1"/>
      </xdr:nvSpPr>
      <xdr:spPr>
        <a:xfrm>
          <a:off x="15266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109220</xdr:rowOff>
    </xdr:from>
    <xdr:ext cx="402590" cy="256540"/>
    <xdr:sp macro="" textlink="">
      <xdr:nvSpPr>
        <xdr:cNvPr id="561" name="n_2aveValue【学校施設】&#10;有形固定資産減価償却率"/>
        <xdr:cNvSpPr txBox="1"/>
      </xdr:nvSpPr>
      <xdr:spPr>
        <a:xfrm>
          <a:off x="14389735" y="10053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76835</xdr:rowOff>
    </xdr:from>
    <xdr:ext cx="402590" cy="256540"/>
    <xdr:sp macro="" textlink="">
      <xdr:nvSpPr>
        <xdr:cNvPr id="562" name="n_3aveValue【学校施設】&#10;有形固定資産減価償却率"/>
        <xdr:cNvSpPr txBox="1"/>
      </xdr:nvSpPr>
      <xdr:spPr>
        <a:xfrm>
          <a:off x="13500735" y="100209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63500</xdr:rowOff>
    </xdr:from>
    <xdr:ext cx="402590" cy="256540"/>
    <xdr:sp macro="" textlink="">
      <xdr:nvSpPr>
        <xdr:cNvPr id="563" name="n_4aveValue【学校施設】&#10;有形固定資産減価償却率"/>
        <xdr:cNvSpPr txBox="1"/>
      </xdr:nvSpPr>
      <xdr:spPr>
        <a:xfrm>
          <a:off x="12611735" y="100076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158115</xdr:rowOff>
    </xdr:from>
    <xdr:ext cx="405130" cy="256540"/>
    <xdr:sp macro="" textlink="">
      <xdr:nvSpPr>
        <xdr:cNvPr id="564" name="n_1mainValue【学校施設】&#10;有形固定資産減価償却率"/>
        <xdr:cNvSpPr txBox="1"/>
      </xdr:nvSpPr>
      <xdr:spPr>
        <a:xfrm>
          <a:off x="15266035" y="104451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140970</xdr:rowOff>
    </xdr:from>
    <xdr:ext cx="402590" cy="259080"/>
    <xdr:sp macro="" textlink="">
      <xdr:nvSpPr>
        <xdr:cNvPr id="565" name="n_2mainValue【学校施設】&#10;有形固定資産減価償却率"/>
        <xdr:cNvSpPr txBox="1"/>
      </xdr:nvSpPr>
      <xdr:spPr>
        <a:xfrm>
          <a:off x="14389735" y="10427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104775</xdr:rowOff>
    </xdr:from>
    <xdr:ext cx="402590" cy="259080"/>
    <xdr:sp macro="" textlink="">
      <xdr:nvSpPr>
        <xdr:cNvPr id="566" name="n_3mainValue【学校施設】&#10;有形固定資産減価償却率"/>
        <xdr:cNvSpPr txBox="1"/>
      </xdr:nvSpPr>
      <xdr:spPr>
        <a:xfrm>
          <a:off x="13500735" y="10391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100965</xdr:rowOff>
    </xdr:from>
    <xdr:ext cx="402590" cy="256540"/>
    <xdr:sp macro="" textlink="">
      <xdr:nvSpPr>
        <xdr:cNvPr id="567" name="n_4mainValue【学校施設】&#10;有形固定資産減価償却率"/>
        <xdr:cNvSpPr txBox="1"/>
      </xdr:nvSpPr>
      <xdr:spPr>
        <a:xfrm>
          <a:off x="12611735" y="10387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6" name="テキスト ボックス 57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79" name="テキスト ボックス 578"/>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81" name="テキスト ボックス 580"/>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83" name="テキスト ボックス 582"/>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85" name="テキスト ボックス 584"/>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7" name="テキスト ボックス 586"/>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89" name="テキスト ボックス 588"/>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168910</xdr:rowOff>
    </xdr:from>
    <xdr:to>
      <xdr:col>116</xdr:col>
      <xdr:colOff>62865</xdr:colOff>
      <xdr:row>63</xdr:row>
      <xdr:rowOff>119380</xdr:rowOff>
    </xdr:to>
    <xdr:cxnSp macro="">
      <xdr:nvCxnSpPr>
        <xdr:cNvPr id="591" name="直線コネクタ 590"/>
        <xdr:cNvCxnSpPr/>
      </xdr:nvCxnSpPr>
      <xdr:spPr>
        <a:xfrm flipV="1">
          <a:off x="22160865" y="94272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123190</xdr:rowOff>
    </xdr:from>
    <xdr:ext cx="469900" cy="256540"/>
    <xdr:sp macro="" textlink="">
      <xdr:nvSpPr>
        <xdr:cNvPr id="592" name="【学校施設】&#10;一人当たり面積最小値テキスト"/>
        <xdr:cNvSpPr txBox="1"/>
      </xdr:nvSpPr>
      <xdr:spPr>
        <a:xfrm>
          <a:off x="22199600" y="109245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119380</xdr:rowOff>
    </xdr:from>
    <xdr:to>
      <xdr:col>116</xdr:col>
      <xdr:colOff>152400</xdr:colOff>
      <xdr:row>63</xdr:row>
      <xdr:rowOff>119380</xdr:rowOff>
    </xdr:to>
    <xdr:cxnSp macro="">
      <xdr:nvCxnSpPr>
        <xdr:cNvPr id="593" name="直線コネクタ 592"/>
        <xdr:cNvCxnSpPr/>
      </xdr:nvCxnSpPr>
      <xdr:spPr>
        <a:xfrm>
          <a:off x="22072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115570</xdr:rowOff>
    </xdr:from>
    <xdr:ext cx="534670" cy="259080"/>
    <xdr:sp macro="" textlink="">
      <xdr:nvSpPr>
        <xdr:cNvPr id="594" name="【学校施設】&#10;一人当たり面積最大値テキスト"/>
        <xdr:cNvSpPr txBox="1"/>
      </xdr:nvSpPr>
      <xdr:spPr>
        <a:xfrm>
          <a:off x="22199600" y="920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168910</xdr:rowOff>
    </xdr:from>
    <xdr:to>
      <xdr:col>116</xdr:col>
      <xdr:colOff>152400</xdr:colOff>
      <xdr:row>54</xdr:row>
      <xdr:rowOff>168910</xdr:rowOff>
    </xdr:to>
    <xdr:cxnSp macro="">
      <xdr:nvCxnSpPr>
        <xdr:cNvPr id="595" name="直線コネクタ 594"/>
        <xdr:cNvCxnSpPr/>
      </xdr:nvCxnSpPr>
      <xdr:spPr>
        <a:xfrm>
          <a:off x="22072600" y="942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127635</xdr:rowOff>
    </xdr:from>
    <xdr:ext cx="469900" cy="259080"/>
    <xdr:sp macro="" textlink="">
      <xdr:nvSpPr>
        <xdr:cNvPr id="596" name="【学校施設】&#10;一人当たり面積平均値テキスト"/>
        <xdr:cNvSpPr txBox="1"/>
      </xdr:nvSpPr>
      <xdr:spPr>
        <a:xfrm>
          <a:off x="22199600" y="10586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597" name="フローチャート: 判断 596"/>
        <xdr:cNvSpPr/>
      </xdr:nvSpPr>
      <xdr:spPr>
        <a:xfrm>
          <a:off x="221107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124460</xdr:rowOff>
    </xdr:from>
    <xdr:to>
      <xdr:col>112</xdr:col>
      <xdr:colOff>38100</xdr:colOff>
      <xdr:row>63</xdr:row>
      <xdr:rowOff>54610</xdr:rowOff>
    </xdr:to>
    <xdr:sp macro="" textlink="">
      <xdr:nvSpPr>
        <xdr:cNvPr id="598" name="フローチャート: 判断 597"/>
        <xdr:cNvSpPr/>
      </xdr:nvSpPr>
      <xdr:spPr>
        <a:xfrm>
          <a:off x="21272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127000</xdr:rowOff>
    </xdr:from>
    <xdr:to>
      <xdr:col>107</xdr:col>
      <xdr:colOff>101600</xdr:colOff>
      <xdr:row>63</xdr:row>
      <xdr:rowOff>57150</xdr:rowOff>
    </xdr:to>
    <xdr:sp macro="" textlink="">
      <xdr:nvSpPr>
        <xdr:cNvPr id="599" name="フローチャート: 判断 598"/>
        <xdr:cNvSpPr/>
      </xdr:nvSpPr>
      <xdr:spPr>
        <a:xfrm>
          <a:off x="203835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127635</xdr:rowOff>
    </xdr:from>
    <xdr:to>
      <xdr:col>102</xdr:col>
      <xdr:colOff>165100</xdr:colOff>
      <xdr:row>63</xdr:row>
      <xdr:rowOff>57785</xdr:rowOff>
    </xdr:to>
    <xdr:sp macro="" textlink="">
      <xdr:nvSpPr>
        <xdr:cNvPr id="600" name="フローチャート: 判断 599"/>
        <xdr:cNvSpPr/>
      </xdr:nvSpPr>
      <xdr:spPr>
        <a:xfrm>
          <a:off x="19494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125730</xdr:rowOff>
    </xdr:from>
    <xdr:to>
      <xdr:col>98</xdr:col>
      <xdr:colOff>38100</xdr:colOff>
      <xdr:row>63</xdr:row>
      <xdr:rowOff>55880</xdr:rowOff>
    </xdr:to>
    <xdr:sp macro="" textlink="">
      <xdr:nvSpPr>
        <xdr:cNvPr id="601" name="フローチャート: 判断 600"/>
        <xdr:cNvSpPr/>
      </xdr:nvSpPr>
      <xdr:spPr>
        <a:xfrm>
          <a:off x="18605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2" name="テキスト ボックス 601"/>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3" name="テキスト ボックス 602"/>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4" name="テキスト ボックス 603"/>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5" name="テキスト ボックス 604"/>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6" name="テキスト ボックス 605"/>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11430</xdr:rowOff>
    </xdr:from>
    <xdr:to>
      <xdr:col>116</xdr:col>
      <xdr:colOff>114300</xdr:colOff>
      <xdr:row>63</xdr:row>
      <xdr:rowOff>113030</xdr:rowOff>
    </xdr:to>
    <xdr:sp macro="" textlink="">
      <xdr:nvSpPr>
        <xdr:cNvPr id="607" name="楕円 606"/>
        <xdr:cNvSpPr/>
      </xdr:nvSpPr>
      <xdr:spPr>
        <a:xfrm>
          <a:off x="221107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97790</xdr:rowOff>
    </xdr:from>
    <xdr:ext cx="469900" cy="256540"/>
    <xdr:sp macro="" textlink="">
      <xdr:nvSpPr>
        <xdr:cNvPr id="608" name="【学校施設】&#10;一人当たり面積該当値テキスト"/>
        <xdr:cNvSpPr txBox="1"/>
      </xdr:nvSpPr>
      <xdr:spPr>
        <a:xfrm>
          <a:off x="22199600" y="10727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13335</xdr:rowOff>
    </xdr:from>
    <xdr:to>
      <xdr:col>112</xdr:col>
      <xdr:colOff>38100</xdr:colOff>
      <xdr:row>63</xdr:row>
      <xdr:rowOff>114935</xdr:rowOff>
    </xdr:to>
    <xdr:sp macro="" textlink="">
      <xdr:nvSpPr>
        <xdr:cNvPr id="609" name="楕円 608"/>
        <xdr:cNvSpPr/>
      </xdr:nvSpPr>
      <xdr:spPr>
        <a:xfrm>
          <a:off x="21272500" y="10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62230</xdr:rowOff>
    </xdr:from>
    <xdr:to>
      <xdr:col>116</xdr:col>
      <xdr:colOff>63500</xdr:colOff>
      <xdr:row>63</xdr:row>
      <xdr:rowOff>64135</xdr:rowOff>
    </xdr:to>
    <xdr:cxnSp macro="">
      <xdr:nvCxnSpPr>
        <xdr:cNvPr id="610" name="直線コネクタ 609"/>
        <xdr:cNvCxnSpPr/>
      </xdr:nvCxnSpPr>
      <xdr:spPr>
        <a:xfrm flipV="1">
          <a:off x="21323300" y="108635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13335</xdr:rowOff>
    </xdr:from>
    <xdr:to>
      <xdr:col>107</xdr:col>
      <xdr:colOff>101600</xdr:colOff>
      <xdr:row>63</xdr:row>
      <xdr:rowOff>114935</xdr:rowOff>
    </xdr:to>
    <xdr:sp macro="" textlink="">
      <xdr:nvSpPr>
        <xdr:cNvPr id="611" name="楕円 610"/>
        <xdr:cNvSpPr/>
      </xdr:nvSpPr>
      <xdr:spPr>
        <a:xfrm>
          <a:off x="20383500" y="10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64135</xdr:rowOff>
    </xdr:from>
    <xdr:to>
      <xdr:col>111</xdr:col>
      <xdr:colOff>177800</xdr:colOff>
      <xdr:row>63</xdr:row>
      <xdr:rowOff>64135</xdr:rowOff>
    </xdr:to>
    <xdr:cxnSp macro="">
      <xdr:nvCxnSpPr>
        <xdr:cNvPr id="612" name="直線コネクタ 611"/>
        <xdr:cNvCxnSpPr/>
      </xdr:nvCxnSpPr>
      <xdr:spPr>
        <a:xfrm flipV="1">
          <a:off x="20434300" y="108654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12700</xdr:rowOff>
    </xdr:from>
    <xdr:to>
      <xdr:col>102</xdr:col>
      <xdr:colOff>165100</xdr:colOff>
      <xdr:row>63</xdr:row>
      <xdr:rowOff>114300</xdr:rowOff>
    </xdr:to>
    <xdr:sp macro="" textlink="">
      <xdr:nvSpPr>
        <xdr:cNvPr id="613" name="楕円 612"/>
        <xdr:cNvSpPr/>
      </xdr:nvSpPr>
      <xdr:spPr>
        <a:xfrm>
          <a:off x="19494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63500</xdr:rowOff>
    </xdr:from>
    <xdr:to>
      <xdr:col>107</xdr:col>
      <xdr:colOff>50800</xdr:colOff>
      <xdr:row>63</xdr:row>
      <xdr:rowOff>64135</xdr:rowOff>
    </xdr:to>
    <xdr:cxnSp macro="">
      <xdr:nvCxnSpPr>
        <xdr:cNvPr id="614" name="直線コネクタ 613"/>
        <xdr:cNvCxnSpPr/>
      </xdr:nvCxnSpPr>
      <xdr:spPr>
        <a:xfrm>
          <a:off x="19545300" y="108648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xdr:rowOff>
    </xdr:from>
    <xdr:to>
      <xdr:col>98</xdr:col>
      <xdr:colOff>38100</xdr:colOff>
      <xdr:row>63</xdr:row>
      <xdr:rowOff>113665</xdr:rowOff>
    </xdr:to>
    <xdr:sp macro="" textlink="">
      <xdr:nvSpPr>
        <xdr:cNvPr id="615" name="楕円 614"/>
        <xdr:cNvSpPr/>
      </xdr:nvSpPr>
      <xdr:spPr>
        <a:xfrm>
          <a:off x="18605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63500</xdr:rowOff>
    </xdr:from>
    <xdr:to>
      <xdr:col>102</xdr:col>
      <xdr:colOff>114300</xdr:colOff>
      <xdr:row>63</xdr:row>
      <xdr:rowOff>63500</xdr:rowOff>
    </xdr:to>
    <xdr:cxnSp macro="">
      <xdr:nvCxnSpPr>
        <xdr:cNvPr id="616" name="直線コネクタ 615"/>
        <xdr:cNvCxnSpPr/>
      </xdr:nvCxnSpPr>
      <xdr:spPr>
        <a:xfrm>
          <a:off x="18656300" y="10864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71120</xdr:rowOff>
    </xdr:from>
    <xdr:ext cx="469900" cy="259080"/>
    <xdr:sp macro="" textlink="">
      <xdr:nvSpPr>
        <xdr:cNvPr id="617" name="n_1aveValue【学校施設】&#10;一人当たり面積"/>
        <xdr:cNvSpPr txBox="1"/>
      </xdr:nvSpPr>
      <xdr:spPr>
        <a:xfrm>
          <a:off x="21075650" y="1052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73660</xdr:rowOff>
    </xdr:from>
    <xdr:ext cx="467360" cy="259080"/>
    <xdr:sp macro="" textlink="">
      <xdr:nvSpPr>
        <xdr:cNvPr id="618" name="n_2aveValue【学校施設】&#10;一人当たり面積"/>
        <xdr:cNvSpPr txBox="1"/>
      </xdr:nvSpPr>
      <xdr:spPr>
        <a:xfrm>
          <a:off x="20199350" y="1053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74930</xdr:rowOff>
    </xdr:from>
    <xdr:ext cx="467360" cy="256540"/>
    <xdr:sp macro="" textlink="">
      <xdr:nvSpPr>
        <xdr:cNvPr id="619" name="n_3aveValue【学校施設】&#10;一人当たり面積"/>
        <xdr:cNvSpPr txBox="1"/>
      </xdr:nvSpPr>
      <xdr:spPr>
        <a:xfrm>
          <a:off x="19310350" y="10533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72390</xdr:rowOff>
    </xdr:from>
    <xdr:ext cx="467360" cy="259080"/>
    <xdr:sp macro="" textlink="">
      <xdr:nvSpPr>
        <xdr:cNvPr id="620" name="n_4aveValue【学校施設】&#10;一人当たり面積"/>
        <xdr:cNvSpPr txBox="1"/>
      </xdr:nvSpPr>
      <xdr:spPr>
        <a:xfrm>
          <a:off x="18421350" y="10530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106045</xdr:rowOff>
    </xdr:from>
    <xdr:ext cx="469900" cy="259080"/>
    <xdr:sp macro="" textlink="">
      <xdr:nvSpPr>
        <xdr:cNvPr id="621" name="n_1mainValue【学校施設】&#10;一人当たり面積"/>
        <xdr:cNvSpPr txBox="1"/>
      </xdr:nvSpPr>
      <xdr:spPr>
        <a:xfrm>
          <a:off x="21075650" y="10907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106045</xdr:rowOff>
    </xdr:from>
    <xdr:ext cx="467360" cy="259080"/>
    <xdr:sp macro="" textlink="">
      <xdr:nvSpPr>
        <xdr:cNvPr id="622" name="n_2mainValue【学校施設】&#10;一人当たり面積"/>
        <xdr:cNvSpPr txBox="1"/>
      </xdr:nvSpPr>
      <xdr:spPr>
        <a:xfrm>
          <a:off x="20199350" y="10907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105410</xdr:rowOff>
    </xdr:from>
    <xdr:ext cx="467360" cy="259080"/>
    <xdr:sp macro="" textlink="">
      <xdr:nvSpPr>
        <xdr:cNvPr id="623" name="n_3mainValue【学校施設】&#10;一人当たり面積"/>
        <xdr:cNvSpPr txBox="1"/>
      </xdr:nvSpPr>
      <xdr:spPr>
        <a:xfrm>
          <a:off x="1931035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104775</xdr:rowOff>
    </xdr:from>
    <xdr:ext cx="467360" cy="259080"/>
    <xdr:sp macro="" textlink="">
      <xdr:nvSpPr>
        <xdr:cNvPr id="624" name="n_4mainValue【学校施設】&#10;一人当たり面積"/>
        <xdr:cNvSpPr txBox="1"/>
      </xdr:nvSpPr>
      <xdr:spPr>
        <a:xfrm>
          <a:off x="18421350"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3" name="テキスト ボックス 632"/>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5" name="テキスト ボックス 634"/>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6" name="直線コネクタ 6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37" name="テキスト ボックス 636"/>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8" name="直線コネクタ 6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39" name="テキスト ボックス 638"/>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0" name="直線コネクタ 6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1" name="テキスト ボックス 6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2" name="直線コネクタ 6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43" name="テキスト ボックス 642"/>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4" name="直線コネクタ 6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5" name="テキスト ボックス 6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6" name="直線コネクタ 6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47" name="テキスト ボックス 646"/>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xdr:rowOff>
    </xdr:from>
    <xdr:to>
      <xdr:col>85</xdr:col>
      <xdr:colOff>126365</xdr:colOff>
      <xdr:row>86</xdr:row>
      <xdr:rowOff>168910</xdr:rowOff>
    </xdr:to>
    <xdr:cxnSp macro="">
      <xdr:nvCxnSpPr>
        <xdr:cNvPr id="650" name="直線コネクタ 649"/>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1"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2" name="直線コネクタ 65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123825</xdr:rowOff>
    </xdr:from>
    <xdr:ext cx="340360" cy="256540"/>
    <xdr:sp macro="" textlink="">
      <xdr:nvSpPr>
        <xdr:cNvPr id="653" name="【児童館】&#10;有形固定資産減価償却率最大値テキスト"/>
        <xdr:cNvSpPr txBox="1"/>
      </xdr:nvSpPr>
      <xdr:spPr>
        <a:xfrm>
          <a:off x="16357600" y="1315402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54" name="直線コネクタ 653"/>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107950</xdr:rowOff>
    </xdr:from>
    <xdr:ext cx="405130" cy="259080"/>
    <xdr:sp macro="" textlink="">
      <xdr:nvSpPr>
        <xdr:cNvPr id="655" name="【児童館】&#10;有形固定資産減価償却率平均値テキスト"/>
        <xdr:cNvSpPr txBox="1"/>
      </xdr:nvSpPr>
      <xdr:spPr>
        <a:xfrm>
          <a:off x="16357600" y="139954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129540</xdr:rowOff>
    </xdr:from>
    <xdr:to>
      <xdr:col>85</xdr:col>
      <xdr:colOff>177800</xdr:colOff>
      <xdr:row>82</xdr:row>
      <xdr:rowOff>59690</xdr:rowOff>
    </xdr:to>
    <xdr:sp macro="" textlink="">
      <xdr:nvSpPr>
        <xdr:cNvPr id="656" name="フローチャート: 判断 655"/>
        <xdr:cNvSpPr/>
      </xdr:nvSpPr>
      <xdr:spPr>
        <a:xfrm>
          <a:off x="162687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135890</xdr:rowOff>
    </xdr:from>
    <xdr:to>
      <xdr:col>81</xdr:col>
      <xdr:colOff>101600</xdr:colOff>
      <xdr:row>82</xdr:row>
      <xdr:rowOff>66040</xdr:rowOff>
    </xdr:to>
    <xdr:sp macro="" textlink="">
      <xdr:nvSpPr>
        <xdr:cNvPr id="657" name="フローチャート: 判断 656"/>
        <xdr:cNvSpPr/>
      </xdr:nvSpPr>
      <xdr:spPr>
        <a:xfrm>
          <a:off x="15430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139065</xdr:rowOff>
    </xdr:from>
    <xdr:to>
      <xdr:col>76</xdr:col>
      <xdr:colOff>165100</xdr:colOff>
      <xdr:row>82</xdr:row>
      <xdr:rowOff>69215</xdr:rowOff>
    </xdr:to>
    <xdr:sp macro="" textlink="">
      <xdr:nvSpPr>
        <xdr:cNvPr id="658" name="フローチャート: 判断 657"/>
        <xdr:cNvSpPr/>
      </xdr:nvSpPr>
      <xdr:spPr>
        <a:xfrm>
          <a:off x="14541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119380</xdr:rowOff>
    </xdr:from>
    <xdr:to>
      <xdr:col>72</xdr:col>
      <xdr:colOff>38100</xdr:colOff>
      <xdr:row>82</xdr:row>
      <xdr:rowOff>49530</xdr:rowOff>
    </xdr:to>
    <xdr:sp macro="" textlink="">
      <xdr:nvSpPr>
        <xdr:cNvPr id="659" name="フローチャート: 判断 658"/>
        <xdr:cNvSpPr/>
      </xdr:nvSpPr>
      <xdr:spPr>
        <a:xfrm>
          <a:off x="13652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114935</xdr:rowOff>
    </xdr:from>
    <xdr:to>
      <xdr:col>67</xdr:col>
      <xdr:colOff>101600</xdr:colOff>
      <xdr:row>82</xdr:row>
      <xdr:rowOff>45085</xdr:rowOff>
    </xdr:to>
    <xdr:sp macro="" textlink="">
      <xdr:nvSpPr>
        <xdr:cNvPr id="660" name="フローチャート: 判断 659"/>
        <xdr:cNvSpPr/>
      </xdr:nvSpPr>
      <xdr:spPr>
        <a:xfrm>
          <a:off x="12763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666" name="楕円 665"/>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135890</xdr:rowOff>
    </xdr:from>
    <xdr:ext cx="405130" cy="259080"/>
    <xdr:sp macro="" textlink="">
      <xdr:nvSpPr>
        <xdr:cNvPr id="667" name="【児童館】&#10;有形固定資産減価償却率該当値テキスト"/>
        <xdr:cNvSpPr txBox="1"/>
      </xdr:nvSpPr>
      <xdr:spPr>
        <a:xfrm>
          <a:off x="16357600" y="1368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116205</xdr:rowOff>
    </xdr:from>
    <xdr:to>
      <xdr:col>81</xdr:col>
      <xdr:colOff>101600</xdr:colOff>
      <xdr:row>81</xdr:row>
      <xdr:rowOff>46355</xdr:rowOff>
    </xdr:to>
    <xdr:sp macro="" textlink="">
      <xdr:nvSpPr>
        <xdr:cNvPr id="668" name="楕円 667"/>
        <xdr:cNvSpPr/>
      </xdr:nvSpPr>
      <xdr:spPr>
        <a:xfrm>
          <a:off x="154305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80</xdr:row>
      <xdr:rowOff>167005</xdr:rowOff>
    </xdr:to>
    <xdr:cxnSp macro="">
      <xdr:nvCxnSpPr>
        <xdr:cNvPr id="669" name="直線コネクタ 668"/>
        <xdr:cNvCxnSpPr/>
      </xdr:nvCxnSpPr>
      <xdr:spPr>
        <a:xfrm flipV="1">
          <a:off x="15481300" y="138798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12065</xdr:rowOff>
    </xdr:from>
    <xdr:to>
      <xdr:col>76</xdr:col>
      <xdr:colOff>165100</xdr:colOff>
      <xdr:row>81</xdr:row>
      <xdr:rowOff>113665</xdr:rowOff>
    </xdr:to>
    <xdr:sp macro="" textlink="">
      <xdr:nvSpPr>
        <xdr:cNvPr id="670" name="楕円 669"/>
        <xdr:cNvSpPr/>
      </xdr:nvSpPr>
      <xdr:spPr>
        <a:xfrm>
          <a:off x="14541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167005</xdr:rowOff>
    </xdr:from>
    <xdr:to>
      <xdr:col>81</xdr:col>
      <xdr:colOff>50800</xdr:colOff>
      <xdr:row>81</xdr:row>
      <xdr:rowOff>63500</xdr:rowOff>
    </xdr:to>
    <xdr:cxnSp macro="">
      <xdr:nvCxnSpPr>
        <xdr:cNvPr id="671" name="直線コネクタ 670"/>
        <xdr:cNvCxnSpPr/>
      </xdr:nvCxnSpPr>
      <xdr:spPr>
        <a:xfrm flipV="1">
          <a:off x="14592300" y="1388300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139065</xdr:rowOff>
    </xdr:from>
    <xdr:to>
      <xdr:col>72</xdr:col>
      <xdr:colOff>38100</xdr:colOff>
      <xdr:row>81</xdr:row>
      <xdr:rowOff>69215</xdr:rowOff>
    </xdr:to>
    <xdr:sp macro="" textlink="">
      <xdr:nvSpPr>
        <xdr:cNvPr id="672" name="楕円 671"/>
        <xdr:cNvSpPr/>
      </xdr:nvSpPr>
      <xdr:spPr>
        <a:xfrm>
          <a:off x="136525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18415</xdr:rowOff>
    </xdr:from>
    <xdr:to>
      <xdr:col>76</xdr:col>
      <xdr:colOff>114300</xdr:colOff>
      <xdr:row>81</xdr:row>
      <xdr:rowOff>63500</xdr:rowOff>
    </xdr:to>
    <xdr:cxnSp macro="">
      <xdr:nvCxnSpPr>
        <xdr:cNvPr id="673" name="直線コネクタ 672"/>
        <xdr:cNvCxnSpPr/>
      </xdr:nvCxnSpPr>
      <xdr:spPr>
        <a:xfrm>
          <a:off x="13703300" y="139058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29845</xdr:rowOff>
    </xdr:from>
    <xdr:to>
      <xdr:col>67</xdr:col>
      <xdr:colOff>101600</xdr:colOff>
      <xdr:row>80</xdr:row>
      <xdr:rowOff>132080</xdr:rowOff>
    </xdr:to>
    <xdr:sp macro="" textlink="">
      <xdr:nvSpPr>
        <xdr:cNvPr id="674" name="楕円 673"/>
        <xdr:cNvSpPr/>
      </xdr:nvSpPr>
      <xdr:spPr>
        <a:xfrm>
          <a:off x="12763500" y="13745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80645</xdr:rowOff>
    </xdr:from>
    <xdr:to>
      <xdr:col>71</xdr:col>
      <xdr:colOff>177800</xdr:colOff>
      <xdr:row>81</xdr:row>
      <xdr:rowOff>18415</xdr:rowOff>
    </xdr:to>
    <xdr:cxnSp macro="">
      <xdr:nvCxnSpPr>
        <xdr:cNvPr id="675" name="直線コネクタ 674"/>
        <xdr:cNvCxnSpPr/>
      </xdr:nvCxnSpPr>
      <xdr:spPr>
        <a:xfrm>
          <a:off x="12814300" y="1379664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57150</xdr:rowOff>
    </xdr:from>
    <xdr:ext cx="405130" cy="259080"/>
    <xdr:sp macro="" textlink="">
      <xdr:nvSpPr>
        <xdr:cNvPr id="676" name="n_1aveValue【児童館】&#10;有形固定資産減価償却率"/>
        <xdr:cNvSpPr txBox="1"/>
      </xdr:nvSpPr>
      <xdr:spPr>
        <a:xfrm>
          <a:off x="15266035" y="1411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60325</xdr:rowOff>
    </xdr:from>
    <xdr:ext cx="402590" cy="259080"/>
    <xdr:sp macro="" textlink="">
      <xdr:nvSpPr>
        <xdr:cNvPr id="677" name="n_2aveValue【児童館】&#10;有形固定資産減価償却率"/>
        <xdr:cNvSpPr txBox="1"/>
      </xdr:nvSpPr>
      <xdr:spPr>
        <a:xfrm>
          <a:off x="14389735" y="14119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40640</xdr:rowOff>
    </xdr:from>
    <xdr:ext cx="402590" cy="256540"/>
    <xdr:sp macro="" textlink="">
      <xdr:nvSpPr>
        <xdr:cNvPr id="678" name="n_3aveValue【児童館】&#10;有形固定資産減価償却率"/>
        <xdr:cNvSpPr txBox="1"/>
      </xdr:nvSpPr>
      <xdr:spPr>
        <a:xfrm>
          <a:off x="13500735" y="14099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36195</xdr:rowOff>
    </xdr:from>
    <xdr:ext cx="402590" cy="259080"/>
    <xdr:sp macro="" textlink="">
      <xdr:nvSpPr>
        <xdr:cNvPr id="679" name="n_4aveValue【児童館】&#10;有形固定資産減価償却率"/>
        <xdr:cNvSpPr txBox="1"/>
      </xdr:nvSpPr>
      <xdr:spPr>
        <a:xfrm>
          <a:off x="12611735" y="14095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63500</xdr:rowOff>
    </xdr:from>
    <xdr:ext cx="405130" cy="256540"/>
    <xdr:sp macro="" textlink="">
      <xdr:nvSpPr>
        <xdr:cNvPr id="680" name="n_1mainValue【児童館】&#10;有形固定資産減価償却率"/>
        <xdr:cNvSpPr txBox="1"/>
      </xdr:nvSpPr>
      <xdr:spPr>
        <a:xfrm>
          <a:off x="15266035" y="136080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130175</xdr:rowOff>
    </xdr:from>
    <xdr:ext cx="402590" cy="259080"/>
    <xdr:sp macro="" textlink="">
      <xdr:nvSpPr>
        <xdr:cNvPr id="681" name="n_2mainValue【児童館】&#10;有形固定資産減価償却率"/>
        <xdr:cNvSpPr txBox="1"/>
      </xdr:nvSpPr>
      <xdr:spPr>
        <a:xfrm>
          <a:off x="14389735" y="13674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86360</xdr:rowOff>
    </xdr:from>
    <xdr:ext cx="402590" cy="256540"/>
    <xdr:sp macro="" textlink="">
      <xdr:nvSpPr>
        <xdr:cNvPr id="682" name="n_3mainValue【児童館】&#10;有形固定資産減価償却率"/>
        <xdr:cNvSpPr txBox="1"/>
      </xdr:nvSpPr>
      <xdr:spPr>
        <a:xfrm>
          <a:off x="13500735" y="136309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147955</xdr:rowOff>
    </xdr:from>
    <xdr:ext cx="402590" cy="258445"/>
    <xdr:sp macro="" textlink="">
      <xdr:nvSpPr>
        <xdr:cNvPr id="683" name="n_4mainValue【児童館】&#10;有形固定資産減価償却率"/>
        <xdr:cNvSpPr txBox="1"/>
      </xdr:nvSpPr>
      <xdr:spPr>
        <a:xfrm>
          <a:off x="12611735" y="135210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2" name="テキスト ボックス 69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95" name="テキスト ボックス 694"/>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97" name="テキスト ボックス 696"/>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699" name="テキスト ボックス 698"/>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01" name="テキスト ボックス 700"/>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3" name="テキスト ボックス 70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49530</xdr:rowOff>
    </xdr:from>
    <xdr:to>
      <xdr:col>116</xdr:col>
      <xdr:colOff>62865</xdr:colOff>
      <xdr:row>86</xdr:row>
      <xdr:rowOff>24130</xdr:rowOff>
    </xdr:to>
    <xdr:cxnSp macro="">
      <xdr:nvCxnSpPr>
        <xdr:cNvPr id="705" name="直線コネクタ 704"/>
        <xdr:cNvCxnSpPr/>
      </xdr:nvCxnSpPr>
      <xdr:spPr>
        <a:xfrm flipV="1">
          <a:off x="22160865" y="1359408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06" name="【児童館】&#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07" name="直線コネクタ 706"/>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167640</xdr:rowOff>
    </xdr:from>
    <xdr:ext cx="469900" cy="256540"/>
    <xdr:sp macro="" textlink="">
      <xdr:nvSpPr>
        <xdr:cNvPr id="708" name="【児童館】&#10;一人当たり面積最大値テキスト"/>
        <xdr:cNvSpPr txBox="1"/>
      </xdr:nvSpPr>
      <xdr:spPr>
        <a:xfrm>
          <a:off x="22199600" y="13369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134620</xdr:rowOff>
    </xdr:from>
    <xdr:ext cx="469900" cy="256540"/>
    <xdr:sp macro="" textlink="">
      <xdr:nvSpPr>
        <xdr:cNvPr id="710" name="【児童館】&#10;一人当たり面積平均値テキスト"/>
        <xdr:cNvSpPr txBox="1"/>
      </xdr:nvSpPr>
      <xdr:spPr>
        <a:xfrm>
          <a:off x="22199600" y="145364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156210</xdr:rowOff>
    </xdr:from>
    <xdr:to>
      <xdr:col>116</xdr:col>
      <xdr:colOff>114300</xdr:colOff>
      <xdr:row>85</xdr:row>
      <xdr:rowOff>86360</xdr:rowOff>
    </xdr:to>
    <xdr:sp macro="" textlink="">
      <xdr:nvSpPr>
        <xdr:cNvPr id="711" name="フローチャート: 判断 710"/>
        <xdr:cNvSpPr/>
      </xdr:nvSpPr>
      <xdr:spPr>
        <a:xfrm>
          <a:off x="221107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143510</xdr:rowOff>
    </xdr:from>
    <xdr:to>
      <xdr:col>112</xdr:col>
      <xdr:colOff>38100</xdr:colOff>
      <xdr:row>85</xdr:row>
      <xdr:rowOff>73025</xdr:rowOff>
    </xdr:to>
    <xdr:sp macro="" textlink="">
      <xdr:nvSpPr>
        <xdr:cNvPr id="712" name="フローチャート: 判断 711"/>
        <xdr:cNvSpPr/>
      </xdr:nvSpPr>
      <xdr:spPr>
        <a:xfrm>
          <a:off x="21272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143510</xdr:rowOff>
    </xdr:from>
    <xdr:to>
      <xdr:col>102</xdr:col>
      <xdr:colOff>165100</xdr:colOff>
      <xdr:row>85</xdr:row>
      <xdr:rowOff>73025</xdr:rowOff>
    </xdr:to>
    <xdr:sp macro="" textlink="">
      <xdr:nvSpPr>
        <xdr:cNvPr id="714" name="フローチャート: 判断 713"/>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166370</xdr:rowOff>
    </xdr:from>
    <xdr:to>
      <xdr:col>98</xdr:col>
      <xdr:colOff>38100</xdr:colOff>
      <xdr:row>85</xdr:row>
      <xdr:rowOff>95885</xdr:rowOff>
    </xdr:to>
    <xdr:sp macro="" textlink="">
      <xdr:nvSpPr>
        <xdr:cNvPr id="715" name="フローチャート: 判断 714"/>
        <xdr:cNvSpPr/>
      </xdr:nvSpPr>
      <xdr:spPr>
        <a:xfrm>
          <a:off x="18605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721" name="楕円 720"/>
        <xdr:cNvSpPr/>
      </xdr:nvSpPr>
      <xdr:spPr>
        <a:xfrm>
          <a:off x="22110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123190</xdr:rowOff>
    </xdr:from>
    <xdr:ext cx="469900" cy="256540"/>
    <xdr:sp macro="" textlink="">
      <xdr:nvSpPr>
        <xdr:cNvPr id="722" name="【児童館】&#10;一人当たり面積該当値テキスト"/>
        <xdr:cNvSpPr txBox="1"/>
      </xdr:nvSpPr>
      <xdr:spPr>
        <a:xfrm>
          <a:off x="22199600" y="13496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167640</xdr:rowOff>
    </xdr:from>
    <xdr:to>
      <xdr:col>112</xdr:col>
      <xdr:colOff>38100</xdr:colOff>
      <xdr:row>78</xdr:row>
      <xdr:rowOff>97790</xdr:rowOff>
    </xdr:to>
    <xdr:sp macro="" textlink="">
      <xdr:nvSpPr>
        <xdr:cNvPr id="723" name="楕円 722"/>
        <xdr:cNvSpPr/>
      </xdr:nvSpPr>
      <xdr:spPr>
        <a:xfrm>
          <a:off x="21272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46990</xdr:rowOff>
    </xdr:from>
    <xdr:to>
      <xdr:col>116</xdr:col>
      <xdr:colOff>63500</xdr:colOff>
      <xdr:row>79</xdr:row>
      <xdr:rowOff>49530</xdr:rowOff>
    </xdr:to>
    <xdr:cxnSp macro="">
      <xdr:nvCxnSpPr>
        <xdr:cNvPr id="724" name="直線コネクタ 723"/>
        <xdr:cNvCxnSpPr/>
      </xdr:nvCxnSpPr>
      <xdr:spPr>
        <a:xfrm>
          <a:off x="21323300" y="1342009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151765</xdr:rowOff>
    </xdr:from>
    <xdr:to>
      <xdr:col>107</xdr:col>
      <xdr:colOff>101600</xdr:colOff>
      <xdr:row>79</xdr:row>
      <xdr:rowOff>81915</xdr:rowOff>
    </xdr:to>
    <xdr:sp macro="" textlink="">
      <xdr:nvSpPr>
        <xdr:cNvPr id="725" name="楕円 724"/>
        <xdr:cNvSpPr/>
      </xdr:nvSpPr>
      <xdr:spPr>
        <a:xfrm>
          <a:off x="20383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46990</xdr:rowOff>
    </xdr:from>
    <xdr:to>
      <xdr:col>111</xdr:col>
      <xdr:colOff>177800</xdr:colOff>
      <xdr:row>79</xdr:row>
      <xdr:rowOff>31115</xdr:rowOff>
    </xdr:to>
    <xdr:cxnSp macro="">
      <xdr:nvCxnSpPr>
        <xdr:cNvPr id="726" name="直線コネクタ 725"/>
        <xdr:cNvCxnSpPr/>
      </xdr:nvCxnSpPr>
      <xdr:spPr>
        <a:xfrm flipV="1">
          <a:off x="20434300" y="1342009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147320</xdr:rowOff>
    </xdr:from>
    <xdr:to>
      <xdr:col>102</xdr:col>
      <xdr:colOff>165100</xdr:colOff>
      <xdr:row>79</xdr:row>
      <xdr:rowOff>77470</xdr:rowOff>
    </xdr:to>
    <xdr:sp macro="" textlink="">
      <xdr:nvSpPr>
        <xdr:cNvPr id="727" name="楕円 726"/>
        <xdr:cNvSpPr/>
      </xdr:nvSpPr>
      <xdr:spPr>
        <a:xfrm>
          <a:off x="19494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26670</xdr:rowOff>
    </xdr:from>
    <xdr:to>
      <xdr:col>107</xdr:col>
      <xdr:colOff>50800</xdr:colOff>
      <xdr:row>79</xdr:row>
      <xdr:rowOff>31115</xdr:rowOff>
    </xdr:to>
    <xdr:cxnSp macro="">
      <xdr:nvCxnSpPr>
        <xdr:cNvPr id="728" name="直線コネクタ 727"/>
        <xdr:cNvCxnSpPr/>
      </xdr:nvCxnSpPr>
      <xdr:spPr>
        <a:xfrm>
          <a:off x="19545300" y="135712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164465</xdr:rowOff>
    </xdr:to>
    <xdr:sp macro="" textlink="">
      <xdr:nvSpPr>
        <xdr:cNvPr id="729" name="楕円 728"/>
        <xdr:cNvSpPr/>
      </xdr:nvSpPr>
      <xdr:spPr>
        <a:xfrm>
          <a:off x="18605500" y="1395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26670</xdr:rowOff>
    </xdr:from>
    <xdr:to>
      <xdr:col>102</xdr:col>
      <xdr:colOff>114300</xdr:colOff>
      <xdr:row>81</xdr:row>
      <xdr:rowOff>113665</xdr:rowOff>
    </xdr:to>
    <xdr:cxnSp macro="">
      <xdr:nvCxnSpPr>
        <xdr:cNvPr id="730" name="直線コネクタ 729"/>
        <xdr:cNvCxnSpPr/>
      </xdr:nvCxnSpPr>
      <xdr:spPr>
        <a:xfrm flipV="1">
          <a:off x="18656300" y="13571220"/>
          <a:ext cx="8890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64135</xdr:rowOff>
    </xdr:from>
    <xdr:ext cx="469900" cy="256540"/>
    <xdr:sp macro="" textlink="">
      <xdr:nvSpPr>
        <xdr:cNvPr id="731" name="n_1aveValue【児童館】&#10;一人当たり面積"/>
        <xdr:cNvSpPr txBox="1"/>
      </xdr:nvSpPr>
      <xdr:spPr>
        <a:xfrm>
          <a:off x="21075650" y="146373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68580</xdr:rowOff>
    </xdr:from>
    <xdr:ext cx="467360" cy="259080"/>
    <xdr:sp macro="" textlink="">
      <xdr:nvSpPr>
        <xdr:cNvPr id="732" name="n_2aveValue【児童館】&#10;一人当たり面積"/>
        <xdr:cNvSpPr txBox="1"/>
      </xdr:nvSpPr>
      <xdr:spPr>
        <a:xfrm>
          <a:off x="20199350" y="1464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64135</xdr:rowOff>
    </xdr:from>
    <xdr:ext cx="467360" cy="256540"/>
    <xdr:sp macro="" textlink="">
      <xdr:nvSpPr>
        <xdr:cNvPr id="733" name="n_3aveValue【児童館】&#10;一人当たり面積"/>
        <xdr:cNvSpPr txBox="1"/>
      </xdr:nvSpPr>
      <xdr:spPr>
        <a:xfrm>
          <a:off x="19310350" y="14637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86995</xdr:rowOff>
    </xdr:from>
    <xdr:ext cx="467360" cy="256540"/>
    <xdr:sp macro="" textlink="">
      <xdr:nvSpPr>
        <xdr:cNvPr id="734" name="n_4aveValue【児童館】&#10;一人当たり面積"/>
        <xdr:cNvSpPr txBox="1"/>
      </xdr:nvSpPr>
      <xdr:spPr>
        <a:xfrm>
          <a:off x="18421350" y="14660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76</xdr:row>
      <xdr:rowOff>114300</xdr:rowOff>
    </xdr:from>
    <xdr:ext cx="469900" cy="259080"/>
    <xdr:sp macro="" textlink="">
      <xdr:nvSpPr>
        <xdr:cNvPr id="735" name="n_1mainValue【児童館】&#10;一人当たり面積"/>
        <xdr:cNvSpPr txBox="1"/>
      </xdr:nvSpPr>
      <xdr:spPr>
        <a:xfrm>
          <a:off x="21075650" y="1314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98425</xdr:rowOff>
    </xdr:from>
    <xdr:ext cx="467360" cy="256540"/>
    <xdr:sp macro="" textlink="">
      <xdr:nvSpPr>
        <xdr:cNvPr id="736" name="n_2mainValue【児童館】&#10;一人当たり面積"/>
        <xdr:cNvSpPr txBox="1"/>
      </xdr:nvSpPr>
      <xdr:spPr>
        <a:xfrm>
          <a:off x="20199350" y="133000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77</xdr:row>
      <xdr:rowOff>93980</xdr:rowOff>
    </xdr:from>
    <xdr:ext cx="467360" cy="259080"/>
    <xdr:sp macro="" textlink="">
      <xdr:nvSpPr>
        <xdr:cNvPr id="737" name="n_3mainValue【児童館】&#10;一人当たり面積"/>
        <xdr:cNvSpPr txBox="1"/>
      </xdr:nvSpPr>
      <xdr:spPr>
        <a:xfrm>
          <a:off x="19310350" y="132956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9525</xdr:rowOff>
    </xdr:from>
    <xdr:ext cx="467360" cy="256540"/>
    <xdr:sp macro="" textlink="">
      <xdr:nvSpPr>
        <xdr:cNvPr id="738" name="n_4mainValue【児童館】&#10;一人当たり面積"/>
        <xdr:cNvSpPr txBox="1"/>
      </xdr:nvSpPr>
      <xdr:spPr>
        <a:xfrm>
          <a:off x="18421350" y="13725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7" name="テキスト ボックス 74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49" name="テキスト ボックス 748"/>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51" name="テキスト ボックス 750"/>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53" name="テキスト ボックス 752"/>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5" name="テキスト ボックス 7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7" name="テキスト ボックス 7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759" name="テキスト ボックス 758"/>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761" name="テキスト ボックス 760"/>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133350</xdr:rowOff>
    </xdr:to>
    <xdr:cxnSp macro="">
      <xdr:nvCxnSpPr>
        <xdr:cNvPr id="763" name="直線コネクタ 762"/>
        <xdr:cNvCxnSpPr/>
      </xdr:nvCxnSpPr>
      <xdr:spPr>
        <a:xfrm flipV="1">
          <a:off x="16318865" y="1713992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137160</xdr:rowOff>
    </xdr:from>
    <xdr:ext cx="405130" cy="259080"/>
    <xdr:sp macro="" textlink="">
      <xdr:nvSpPr>
        <xdr:cNvPr id="764" name="【公民館】&#10;有形固定資産減価償却率最小値テキスト"/>
        <xdr:cNvSpPr txBox="1"/>
      </xdr:nvSpPr>
      <xdr:spPr>
        <a:xfrm>
          <a:off x="163576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6540"/>
    <xdr:sp macro="" textlink="">
      <xdr:nvSpPr>
        <xdr:cNvPr id="766" name="【公民館】&#10;有形固定資産減価償却率最大値テキスト"/>
        <xdr:cNvSpPr txBox="1"/>
      </xdr:nvSpPr>
      <xdr:spPr>
        <a:xfrm>
          <a:off x="16357600" y="169144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767" name="直線コネクタ 766"/>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125730</xdr:rowOff>
    </xdr:from>
    <xdr:ext cx="405130" cy="259080"/>
    <xdr:sp macro="" textlink="">
      <xdr:nvSpPr>
        <xdr:cNvPr id="768" name="【公民館】&#10;有形固定資産減価償却率平均値テキスト"/>
        <xdr:cNvSpPr txBox="1"/>
      </xdr:nvSpPr>
      <xdr:spPr>
        <a:xfrm>
          <a:off x="16357600" y="1795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771" name="フローチャート: 判断 770"/>
        <xdr:cNvSpPr/>
      </xdr:nvSpPr>
      <xdr:spPr>
        <a:xfrm>
          <a:off x="14541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95885</xdr:rowOff>
    </xdr:from>
    <xdr:to>
      <xdr:col>72</xdr:col>
      <xdr:colOff>38100</xdr:colOff>
      <xdr:row>105</xdr:row>
      <xdr:rowOff>26035</xdr:rowOff>
    </xdr:to>
    <xdr:sp macro="" textlink="">
      <xdr:nvSpPr>
        <xdr:cNvPr id="772" name="フローチャート: 判断 771"/>
        <xdr:cNvSpPr/>
      </xdr:nvSpPr>
      <xdr:spPr>
        <a:xfrm>
          <a:off x="13652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57785</xdr:rowOff>
    </xdr:from>
    <xdr:to>
      <xdr:col>67</xdr:col>
      <xdr:colOff>101600</xdr:colOff>
      <xdr:row>104</xdr:row>
      <xdr:rowOff>159385</xdr:rowOff>
    </xdr:to>
    <xdr:sp macro="" textlink="">
      <xdr:nvSpPr>
        <xdr:cNvPr id="773" name="フローチャート: 判断 772"/>
        <xdr:cNvSpPr/>
      </xdr:nvSpPr>
      <xdr:spPr>
        <a:xfrm>
          <a:off x="12763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13970</xdr:rowOff>
    </xdr:from>
    <xdr:to>
      <xdr:col>85</xdr:col>
      <xdr:colOff>177800</xdr:colOff>
      <xdr:row>102</xdr:row>
      <xdr:rowOff>115570</xdr:rowOff>
    </xdr:to>
    <xdr:sp macro="" textlink="">
      <xdr:nvSpPr>
        <xdr:cNvPr id="779" name="楕円 778"/>
        <xdr:cNvSpPr/>
      </xdr:nvSpPr>
      <xdr:spPr>
        <a:xfrm>
          <a:off x="16268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36830</xdr:rowOff>
    </xdr:from>
    <xdr:ext cx="405130" cy="259080"/>
    <xdr:sp macro="" textlink="">
      <xdr:nvSpPr>
        <xdr:cNvPr id="780" name="【公民館】&#10;有形固定資産減価償却率該当値テキスト"/>
        <xdr:cNvSpPr txBox="1"/>
      </xdr:nvSpPr>
      <xdr:spPr>
        <a:xfrm>
          <a:off x="16357600" y="1735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147320</xdr:rowOff>
    </xdr:from>
    <xdr:to>
      <xdr:col>81</xdr:col>
      <xdr:colOff>101600</xdr:colOff>
      <xdr:row>102</xdr:row>
      <xdr:rowOff>77470</xdr:rowOff>
    </xdr:to>
    <xdr:sp macro="" textlink="">
      <xdr:nvSpPr>
        <xdr:cNvPr id="781" name="楕円 780"/>
        <xdr:cNvSpPr/>
      </xdr:nvSpPr>
      <xdr:spPr>
        <a:xfrm>
          <a:off x="15430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26670</xdr:rowOff>
    </xdr:from>
    <xdr:to>
      <xdr:col>85</xdr:col>
      <xdr:colOff>127000</xdr:colOff>
      <xdr:row>102</xdr:row>
      <xdr:rowOff>64770</xdr:rowOff>
    </xdr:to>
    <xdr:cxnSp macro="">
      <xdr:nvCxnSpPr>
        <xdr:cNvPr id="782" name="直線コネクタ 781"/>
        <xdr:cNvCxnSpPr/>
      </xdr:nvCxnSpPr>
      <xdr:spPr>
        <a:xfrm>
          <a:off x="15481300" y="175145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103505</xdr:rowOff>
    </xdr:from>
    <xdr:to>
      <xdr:col>76</xdr:col>
      <xdr:colOff>165100</xdr:colOff>
      <xdr:row>102</xdr:row>
      <xdr:rowOff>33655</xdr:rowOff>
    </xdr:to>
    <xdr:sp macro="" textlink="">
      <xdr:nvSpPr>
        <xdr:cNvPr id="783" name="楕円 782"/>
        <xdr:cNvSpPr/>
      </xdr:nvSpPr>
      <xdr:spPr>
        <a:xfrm>
          <a:off x="14541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154940</xdr:rowOff>
    </xdr:from>
    <xdr:to>
      <xdr:col>81</xdr:col>
      <xdr:colOff>50800</xdr:colOff>
      <xdr:row>102</xdr:row>
      <xdr:rowOff>26670</xdr:rowOff>
    </xdr:to>
    <xdr:cxnSp macro="">
      <xdr:nvCxnSpPr>
        <xdr:cNvPr id="784" name="直線コネクタ 783"/>
        <xdr:cNvCxnSpPr/>
      </xdr:nvCxnSpPr>
      <xdr:spPr>
        <a:xfrm>
          <a:off x="14592300" y="174713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48260</xdr:rowOff>
    </xdr:from>
    <xdr:to>
      <xdr:col>72</xdr:col>
      <xdr:colOff>38100</xdr:colOff>
      <xdr:row>101</xdr:row>
      <xdr:rowOff>149860</xdr:rowOff>
    </xdr:to>
    <xdr:sp macro="" textlink="">
      <xdr:nvSpPr>
        <xdr:cNvPr id="785" name="楕円 784"/>
        <xdr:cNvSpPr/>
      </xdr:nvSpPr>
      <xdr:spPr>
        <a:xfrm>
          <a:off x="13652500" y="173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99060</xdr:rowOff>
    </xdr:from>
    <xdr:to>
      <xdr:col>76</xdr:col>
      <xdr:colOff>114300</xdr:colOff>
      <xdr:row>101</xdr:row>
      <xdr:rowOff>154940</xdr:rowOff>
    </xdr:to>
    <xdr:cxnSp macro="">
      <xdr:nvCxnSpPr>
        <xdr:cNvPr id="786" name="直線コネクタ 785"/>
        <xdr:cNvCxnSpPr/>
      </xdr:nvCxnSpPr>
      <xdr:spPr>
        <a:xfrm>
          <a:off x="13703300" y="174155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635</xdr:rowOff>
    </xdr:from>
    <xdr:to>
      <xdr:col>67</xdr:col>
      <xdr:colOff>101600</xdr:colOff>
      <xdr:row>101</xdr:row>
      <xdr:rowOff>102235</xdr:rowOff>
    </xdr:to>
    <xdr:sp macro="" textlink="">
      <xdr:nvSpPr>
        <xdr:cNvPr id="787" name="楕円 786"/>
        <xdr:cNvSpPr/>
      </xdr:nvSpPr>
      <xdr:spPr>
        <a:xfrm>
          <a:off x="12763500" y="173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52070</xdr:rowOff>
    </xdr:from>
    <xdr:to>
      <xdr:col>71</xdr:col>
      <xdr:colOff>177800</xdr:colOff>
      <xdr:row>101</xdr:row>
      <xdr:rowOff>99060</xdr:rowOff>
    </xdr:to>
    <xdr:cxnSp macro="">
      <xdr:nvCxnSpPr>
        <xdr:cNvPr id="788" name="直線コネクタ 787"/>
        <xdr:cNvCxnSpPr/>
      </xdr:nvCxnSpPr>
      <xdr:spPr>
        <a:xfrm>
          <a:off x="12814300" y="173685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60960</xdr:rowOff>
    </xdr:from>
    <xdr:ext cx="405130" cy="259080"/>
    <xdr:sp macro="" textlink="">
      <xdr:nvSpPr>
        <xdr:cNvPr id="789" name="n_1aveValue【公民館】&#10;有形固定資産減価償却率"/>
        <xdr:cNvSpPr txBox="1"/>
      </xdr:nvSpPr>
      <xdr:spPr>
        <a:xfrm>
          <a:off x="15266035" y="1806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19050</xdr:rowOff>
    </xdr:from>
    <xdr:ext cx="402590" cy="256540"/>
    <xdr:sp macro="" textlink="">
      <xdr:nvSpPr>
        <xdr:cNvPr id="790" name="n_2aveValue【公民館】&#10;有形固定資産減価償却率"/>
        <xdr:cNvSpPr txBox="1"/>
      </xdr:nvSpPr>
      <xdr:spPr>
        <a:xfrm>
          <a:off x="14389735" y="18021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17780</xdr:rowOff>
    </xdr:from>
    <xdr:ext cx="402590" cy="256540"/>
    <xdr:sp macro="" textlink="">
      <xdr:nvSpPr>
        <xdr:cNvPr id="791" name="n_3aveValue【公民館】&#10;有形固定資産減価償却率"/>
        <xdr:cNvSpPr txBox="1"/>
      </xdr:nvSpPr>
      <xdr:spPr>
        <a:xfrm>
          <a:off x="13500735" y="18020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150495</xdr:rowOff>
    </xdr:from>
    <xdr:ext cx="402590" cy="259080"/>
    <xdr:sp macro="" textlink="">
      <xdr:nvSpPr>
        <xdr:cNvPr id="792" name="n_4aveValue【公民館】&#10;有形固定資産減価償却率"/>
        <xdr:cNvSpPr txBox="1"/>
      </xdr:nvSpPr>
      <xdr:spPr>
        <a:xfrm>
          <a:off x="12611735" y="17981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93980</xdr:rowOff>
    </xdr:from>
    <xdr:ext cx="405130" cy="259080"/>
    <xdr:sp macro="" textlink="">
      <xdr:nvSpPr>
        <xdr:cNvPr id="793" name="n_1mainValue【公民館】&#10;有形固定資産減価償却率"/>
        <xdr:cNvSpPr txBox="1"/>
      </xdr:nvSpPr>
      <xdr:spPr>
        <a:xfrm>
          <a:off x="15266035" y="1723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50165</xdr:rowOff>
    </xdr:from>
    <xdr:ext cx="402590" cy="259080"/>
    <xdr:sp macro="" textlink="">
      <xdr:nvSpPr>
        <xdr:cNvPr id="794" name="n_2mainValue【公民館】&#10;有形固定資産減価償却率"/>
        <xdr:cNvSpPr txBox="1"/>
      </xdr:nvSpPr>
      <xdr:spPr>
        <a:xfrm>
          <a:off x="14389735" y="17195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166370</xdr:rowOff>
    </xdr:from>
    <xdr:ext cx="402590" cy="256540"/>
    <xdr:sp macro="" textlink="">
      <xdr:nvSpPr>
        <xdr:cNvPr id="795" name="n_3mainValue【公民館】&#10;有形固定資産減価償却率"/>
        <xdr:cNvSpPr txBox="1"/>
      </xdr:nvSpPr>
      <xdr:spPr>
        <a:xfrm>
          <a:off x="13500735" y="17139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118745</xdr:rowOff>
    </xdr:from>
    <xdr:ext cx="402590" cy="259080"/>
    <xdr:sp macro="" textlink="">
      <xdr:nvSpPr>
        <xdr:cNvPr id="796" name="n_4mainValue【公民館】&#10;有形固定資産減価償却率"/>
        <xdr:cNvSpPr txBox="1"/>
      </xdr:nvSpPr>
      <xdr:spPr>
        <a:xfrm>
          <a:off x="12611735" y="17092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5" name="テキスト ボックス 804"/>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08" name="テキスト ボックス 807"/>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10" name="テキスト ボックス 809"/>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12" name="テキスト ボックス 811"/>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14" name="テキスト ボックス 813"/>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6" name="テキスト ボックス 81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108</xdr:row>
      <xdr:rowOff>46355</xdr:rowOff>
    </xdr:to>
    <xdr:cxnSp macro="">
      <xdr:nvCxnSpPr>
        <xdr:cNvPr id="818" name="直線コネクタ 817"/>
        <xdr:cNvCxnSpPr/>
      </xdr:nvCxnSpPr>
      <xdr:spPr>
        <a:xfrm flipV="1">
          <a:off x="22160865" y="1722374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50165</xdr:rowOff>
    </xdr:from>
    <xdr:ext cx="469900" cy="259080"/>
    <xdr:sp macro="" textlink="">
      <xdr:nvSpPr>
        <xdr:cNvPr id="819" name="【公民館】&#10;一人当たり面積最小値テキスト"/>
        <xdr:cNvSpPr txBox="1"/>
      </xdr:nvSpPr>
      <xdr:spPr>
        <a:xfrm>
          <a:off x="22199600" y="1856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46355</xdr:rowOff>
    </xdr:from>
    <xdr:to>
      <xdr:col>116</xdr:col>
      <xdr:colOff>152400</xdr:colOff>
      <xdr:row>108</xdr:row>
      <xdr:rowOff>46355</xdr:rowOff>
    </xdr:to>
    <xdr:cxnSp macro="">
      <xdr:nvCxnSpPr>
        <xdr:cNvPr id="820" name="直線コネクタ 819"/>
        <xdr:cNvCxnSpPr/>
      </xdr:nvCxnSpPr>
      <xdr:spPr>
        <a:xfrm>
          <a:off x="22072600" y="185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9900" cy="259080"/>
    <xdr:sp macro="" textlink="">
      <xdr:nvSpPr>
        <xdr:cNvPr id="821" name="【公民館】&#10;一人当たり面積最大値テキスト"/>
        <xdr:cNvSpPr txBox="1"/>
      </xdr:nvSpPr>
      <xdr:spPr>
        <a:xfrm>
          <a:off x="22199600" y="1699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822" name="直線コネクタ 821"/>
        <xdr:cNvCxnSpPr/>
      </xdr:nvCxnSpPr>
      <xdr:spPr>
        <a:xfrm>
          <a:off x="22072600" y="1722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9900" cy="256540"/>
    <xdr:sp macro="" textlink="">
      <xdr:nvSpPr>
        <xdr:cNvPr id="823" name="【公民館】&#10;一人当たり面積平均値テキスト"/>
        <xdr:cNvSpPr txBox="1"/>
      </xdr:nvSpPr>
      <xdr:spPr>
        <a:xfrm>
          <a:off x="22199600" y="179863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24" name="フローチャート: 判断 823"/>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102870</xdr:rowOff>
    </xdr:from>
    <xdr:to>
      <xdr:col>112</xdr:col>
      <xdr:colOff>38100</xdr:colOff>
      <xdr:row>106</xdr:row>
      <xdr:rowOff>33020</xdr:rowOff>
    </xdr:to>
    <xdr:sp macro="" textlink="">
      <xdr:nvSpPr>
        <xdr:cNvPr id="825" name="フローチャート: 判断 824"/>
        <xdr:cNvSpPr/>
      </xdr:nvSpPr>
      <xdr:spPr>
        <a:xfrm>
          <a:off x="21272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100965</xdr:rowOff>
    </xdr:from>
    <xdr:to>
      <xdr:col>107</xdr:col>
      <xdr:colOff>101600</xdr:colOff>
      <xdr:row>106</xdr:row>
      <xdr:rowOff>31115</xdr:rowOff>
    </xdr:to>
    <xdr:sp macro="" textlink="">
      <xdr:nvSpPr>
        <xdr:cNvPr id="826" name="フローチャート: 判断 825"/>
        <xdr:cNvSpPr/>
      </xdr:nvSpPr>
      <xdr:spPr>
        <a:xfrm>
          <a:off x="20383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7" name="フローチャート: 判断 826"/>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828" name="フローチャート: 判断 827"/>
        <xdr:cNvSpPr/>
      </xdr:nvSpPr>
      <xdr:spPr>
        <a:xfrm>
          <a:off x="18605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39370</xdr:rowOff>
    </xdr:from>
    <xdr:to>
      <xdr:col>116</xdr:col>
      <xdr:colOff>114300</xdr:colOff>
      <xdr:row>107</xdr:row>
      <xdr:rowOff>140970</xdr:rowOff>
    </xdr:to>
    <xdr:sp macro="" textlink="">
      <xdr:nvSpPr>
        <xdr:cNvPr id="834" name="楕円 833"/>
        <xdr:cNvSpPr/>
      </xdr:nvSpPr>
      <xdr:spPr>
        <a:xfrm>
          <a:off x="221107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17780</xdr:rowOff>
    </xdr:from>
    <xdr:ext cx="469900" cy="256540"/>
    <xdr:sp macro="" textlink="">
      <xdr:nvSpPr>
        <xdr:cNvPr id="835" name="【公民館】&#10;一人当たり面積該当値テキスト"/>
        <xdr:cNvSpPr txBox="1"/>
      </xdr:nvSpPr>
      <xdr:spPr>
        <a:xfrm>
          <a:off x="22199600" y="183629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41275</xdr:rowOff>
    </xdr:from>
    <xdr:to>
      <xdr:col>112</xdr:col>
      <xdr:colOff>38100</xdr:colOff>
      <xdr:row>107</xdr:row>
      <xdr:rowOff>143510</xdr:rowOff>
    </xdr:to>
    <xdr:sp macro="" textlink="">
      <xdr:nvSpPr>
        <xdr:cNvPr id="836" name="楕円 835"/>
        <xdr:cNvSpPr/>
      </xdr:nvSpPr>
      <xdr:spPr>
        <a:xfrm>
          <a:off x="21272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90170</xdr:rowOff>
    </xdr:from>
    <xdr:to>
      <xdr:col>116</xdr:col>
      <xdr:colOff>63500</xdr:colOff>
      <xdr:row>107</xdr:row>
      <xdr:rowOff>92075</xdr:rowOff>
    </xdr:to>
    <xdr:cxnSp macro="">
      <xdr:nvCxnSpPr>
        <xdr:cNvPr id="837" name="直線コネクタ 836"/>
        <xdr:cNvCxnSpPr/>
      </xdr:nvCxnSpPr>
      <xdr:spPr>
        <a:xfrm flipV="1">
          <a:off x="21323300" y="184353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41275</xdr:rowOff>
    </xdr:from>
    <xdr:to>
      <xdr:col>107</xdr:col>
      <xdr:colOff>101600</xdr:colOff>
      <xdr:row>107</xdr:row>
      <xdr:rowOff>143510</xdr:rowOff>
    </xdr:to>
    <xdr:sp macro="" textlink="">
      <xdr:nvSpPr>
        <xdr:cNvPr id="838" name="楕円 837"/>
        <xdr:cNvSpPr/>
      </xdr:nvSpPr>
      <xdr:spPr>
        <a:xfrm>
          <a:off x="20383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92075</xdr:rowOff>
    </xdr:from>
    <xdr:to>
      <xdr:col>111</xdr:col>
      <xdr:colOff>177800</xdr:colOff>
      <xdr:row>107</xdr:row>
      <xdr:rowOff>92075</xdr:rowOff>
    </xdr:to>
    <xdr:cxnSp macro="">
      <xdr:nvCxnSpPr>
        <xdr:cNvPr id="839" name="直線コネクタ 838"/>
        <xdr:cNvCxnSpPr/>
      </xdr:nvCxnSpPr>
      <xdr:spPr>
        <a:xfrm>
          <a:off x="20434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41275</xdr:rowOff>
    </xdr:from>
    <xdr:to>
      <xdr:col>102</xdr:col>
      <xdr:colOff>165100</xdr:colOff>
      <xdr:row>107</xdr:row>
      <xdr:rowOff>143510</xdr:rowOff>
    </xdr:to>
    <xdr:sp macro="" textlink="">
      <xdr:nvSpPr>
        <xdr:cNvPr id="840" name="楕円 839"/>
        <xdr:cNvSpPr/>
      </xdr:nvSpPr>
      <xdr:spPr>
        <a:xfrm>
          <a:off x="19494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92075</xdr:rowOff>
    </xdr:from>
    <xdr:to>
      <xdr:col>107</xdr:col>
      <xdr:colOff>50800</xdr:colOff>
      <xdr:row>107</xdr:row>
      <xdr:rowOff>92075</xdr:rowOff>
    </xdr:to>
    <xdr:cxnSp macro="">
      <xdr:nvCxnSpPr>
        <xdr:cNvPr id="841" name="直線コネクタ 840"/>
        <xdr:cNvCxnSpPr/>
      </xdr:nvCxnSpPr>
      <xdr:spPr>
        <a:xfrm>
          <a:off x="19545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41275</xdr:rowOff>
    </xdr:from>
    <xdr:to>
      <xdr:col>98</xdr:col>
      <xdr:colOff>38100</xdr:colOff>
      <xdr:row>107</xdr:row>
      <xdr:rowOff>143510</xdr:rowOff>
    </xdr:to>
    <xdr:sp macro="" textlink="">
      <xdr:nvSpPr>
        <xdr:cNvPr id="842" name="楕円 841"/>
        <xdr:cNvSpPr/>
      </xdr:nvSpPr>
      <xdr:spPr>
        <a:xfrm>
          <a:off x="18605500" y="1838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92075</xdr:rowOff>
    </xdr:from>
    <xdr:to>
      <xdr:col>102</xdr:col>
      <xdr:colOff>114300</xdr:colOff>
      <xdr:row>107</xdr:row>
      <xdr:rowOff>92075</xdr:rowOff>
    </xdr:to>
    <xdr:cxnSp macro="">
      <xdr:nvCxnSpPr>
        <xdr:cNvPr id="843" name="直線コネクタ 842"/>
        <xdr:cNvCxnSpPr/>
      </xdr:nvCxnSpPr>
      <xdr:spPr>
        <a:xfrm>
          <a:off x="18656300" y="1843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49530</xdr:rowOff>
    </xdr:from>
    <xdr:ext cx="469900" cy="259080"/>
    <xdr:sp macro="" textlink="">
      <xdr:nvSpPr>
        <xdr:cNvPr id="844" name="n_1aveValue【公民館】&#10;一人当たり面積"/>
        <xdr:cNvSpPr txBox="1"/>
      </xdr:nvSpPr>
      <xdr:spPr>
        <a:xfrm>
          <a:off x="21075650" y="1788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47625</xdr:rowOff>
    </xdr:from>
    <xdr:ext cx="467360" cy="259080"/>
    <xdr:sp macro="" textlink="">
      <xdr:nvSpPr>
        <xdr:cNvPr id="845" name="n_2aveValue【公民館】&#10;一人当たり面積"/>
        <xdr:cNvSpPr txBox="1"/>
      </xdr:nvSpPr>
      <xdr:spPr>
        <a:xfrm>
          <a:off x="20199350" y="17878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60960</xdr:rowOff>
    </xdr:from>
    <xdr:ext cx="467360" cy="259080"/>
    <xdr:sp macro="" textlink="">
      <xdr:nvSpPr>
        <xdr:cNvPr id="846" name="n_3aveValue【公民館】&#10;一人当たり面積"/>
        <xdr:cNvSpPr txBox="1"/>
      </xdr:nvSpPr>
      <xdr:spPr>
        <a:xfrm>
          <a:off x="19310350" y="178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66040</xdr:rowOff>
    </xdr:from>
    <xdr:ext cx="467360" cy="256540"/>
    <xdr:sp macro="" textlink="">
      <xdr:nvSpPr>
        <xdr:cNvPr id="847" name="n_4aveValue【公民館】&#10;一人当たり面積"/>
        <xdr:cNvSpPr txBox="1"/>
      </xdr:nvSpPr>
      <xdr:spPr>
        <a:xfrm>
          <a:off x="18421350" y="17896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133985</xdr:rowOff>
    </xdr:from>
    <xdr:ext cx="469900" cy="256540"/>
    <xdr:sp macro="" textlink="">
      <xdr:nvSpPr>
        <xdr:cNvPr id="848" name="n_1mainValue【公民館】&#10;一人当たり面積"/>
        <xdr:cNvSpPr txBox="1"/>
      </xdr:nvSpPr>
      <xdr:spPr>
        <a:xfrm>
          <a:off x="21075650" y="184791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133985</xdr:rowOff>
    </xdr:from>
    <xdr:ext cx="467360" cy="256540"/>
    <xdr:sp macro="" textlink="">
      <xdr:nvSpPr>
        <xdr:cNvPr id="849" name="n_2mainValue【公民館】&#10;一人当たり面積"/>
        <xdr:cNvSpPr txBox="1"/>
      </xdr:nvSpPr>
      <xdr:spPr>
        <a:xfrm>
          <a:off x="20199350" y="1847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133985</xdr:rowOff>
    </xdr:from>
    <xdr:ext cx="467360" cy="256540"/>
    <xdr:sp macro="" textlink="">
      <xdr:nvSpPr>
        <xdr:cNvPr id="850" name="n_3mainValue【公民館】&#10;一人当たり面積"/>
        <xdr:cNvSpPr txBox="1"/>
      </xdr:nvSpPr>
      <xdr:spPr>
        <a:xfrm>
          <a:off x="19310350" y="1847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133985</xdr:rowOff>
    </xdr:from>
    <xdr:ext cx="467360" cy="256540"/>
    <xdr:sp macro="" textlink="">
      <xdr:nvSpPr>
        <xdr:cNvPr id="851" name="n_4mainValue【公民館】&#10;一人当たり面積"/>
        <xdr:cNvSpPr txBox="1"/>
      </xdr:nvSpPr>
      <xdr:spPr>
        <a:xfrm>
          <a:off x="18421350" y="18479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認定こども園・児童館は、能美市子ども・子育て支援事業計画の基本理念「安心して子どもを産み育て子育ての喜びを実感できるまちづくり」に基づき施設整備を進めていることから、有形固定資産減価償却率が低く、一人当たり面積も充実している。</a:t>
          </a:r>
        </a:p>
        <a:p>
          <a:r>
            <a:rPr lang="ja-JP" altLang="en-US">
              <a:latin typeface="ＭＳ ゴシック"/>
              <a:ea typeface="ＭＳ ゴシック"/>
            </a:rPr>
            <a:t>学校施設は、有形固定資産減価償却率、一人当たり面積ともに、全国平均・県平均を下回っている。今後は、</a:t>
          </a:r>
          <a:r>
            <a:rPr lang="ja-JP" altLang="en-US">
              <a:latin typeface="ＭＳ Ｐゴシック"/>
              <a:ea typeface="ＭＳ Ｐゴシック"/>
            </a:rPr>
            <a:t>計画的な改修等を進め、適正な公共施設の管理に努める。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49,905
48,637
84.14
29,621,891
28,809,066
539,668
14,216,019
32,267,988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0.5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61595</xdr:rowOff>
    </xdr:from>
    <xdr:to>
      <xdr:col>24</xdr:col>
      <xdr:colOff>62865</xdr:colOff>
      <xdr:row>42</xdr:row>
      <xdr:rowOff>92710</xdr:rowOff>
    </xdr:to>
    <xdr:cxnSp macro="">
      <xdr:nvCxnSpPr>
        <xdr:cNvPr id="58" name="直線コネクタ 57"/>
        <xdr:cNvCxnSpPr/>
      </xdr:nvCxnSpPr>
      <xdr:spPr>
        <a:xfrm flipV="1">
          <a:off x="4634865" y="5719445"/>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8255</xdr:rowOff>
    </xdr:from>
    <xdr:ext cx="340360" cy="256540"/>
    <xdr:sp macro="" textlink="">
      <xdr:nvSpPr>
        <xdr:cNvPr id="61" name="【図書館】&#10;有形固定資産減価償却率最大値テキスト"/>
        <xdr:cNvSpPr txBox="1"/>
      </xdr:nvSpPr>
      <xdr:spPr>
        <a:xfrm>
          <a:off x="4673600" y="54946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61595</xdr:rowOff>
    </xdr:from>
    <xdr:to>
      <xdr:col>24</xdr:col>
      <xdr:colOff>152400</xdr:colOff>
      <xdr:row>33</xdr:row>
      <xdr:rowOff>61595</xdr:rowOff>
    </xdr:to>
    <xdr:cxnSp macro="">
      <xdr:nvCxnSpPr>
        <xdr:cNvPr id="62" name="直線コネクタ 61"/>
        <xdr:cNvCxnSpPr/>
      </xdr:nvCxnSpPr>
      <xdr:spPr>
        <a:xfrm>
          <a:off x="4546600" y="571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66040</xdr:rowOff>
    </xdr:from>
    <xdr:ext cx="405130" cy="256540"/>
    <xdr:sp macro="" textlink="">
      <xdr:nvSpPr>
        <xdr:cNvPr id="63" name="【図書館】&#10;有形固定資産減価償却率平均値テキスト"/>
        <xdr:cNvSpPr txBox="1"/>
      </xdr:nvSpPr>
      <xdr:spPr>
        <a:xfrm>
          <a:off x="4673600" y="64096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87630</xdr:rowOff>
    </xdr:from>
    <xdr:to>
      <xdr:col>24</xdr:col>
      <xdr:colOff>114300</xdr:colOff>
      <xdr:row>38</xdr:row>
      <xdr:rowOff>17780</xdr:rowOff>
    </xdr:to>
    <xdr:sp macro="" textlink="">
      <xdr:nvSpPr>
        <xdr:cNvPr id="64" name="フローチャート: 判断 63"/>
        <xdr:cNvSpPr/>
      </xdr:nvSpPr>
      <xdr:spPr>
        <a:xfrm>
          <a:off x="45847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76200</xdr:rowOff>
    </xdr:from>
    <xdr:to>
      <xdr:col>20</xdr:col>
      <xdr:colOff>38100</xdr:colOff>
      <xdr:row>38</xdr:row>
      <xdr:rowOff>6350</xdr:rowOff>
    </xdr:to>
    <xdr:sp macro="" textlink="">
      <xdr:nvSpPr>
        <xdr:cNvPr id="65" name="フローチャート: 判断 64"/>
        <xdr:cNvSpPr/>
      </xdr:nvSpPr>
      <xdr:spPr>
        <a:xfrm>
          <a:off x="3746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3175</xdr:rowOff>
    </xdr:to>
    <xdr:sp macro="" textlink="">
      <xdr:nvSpPr>
        <xdr:cNvPr id="66" name="フローチャート: 判断 65"/>
        <xdr:cNvSpPr/>
      </xdr:nvSpPr>
      <xdr:spPr>
        <a:xfrm>
          <a:off x="2857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7" name="フローチャート: 判断 66"/>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53340</xdr:rowOff>
    </xdr:from>
    <xdr:to>
      <xdr:col>24</xdr:col>
      <xdr:colOff>114300</xdr:colOff>
      <xdr:row>36</xdr:row>
      <xdr:rowOff>154940</xdr:rowOff>
    </xdr:to>
    <xdr:sp macro="" textlink="">
      <xdr:nvSpPr>
        <xdr:cNvPr id="74" name="楕円 73"/>
        <xdr:cNvSpPr/>
      </xdr:nvSpPr>
      <xdr:spPr>
        <a:xfrm>
          <a:off x="45847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76200</xdr:rowOff>
    </xdr:from>
    <xdr:ext cx="405130" cy="256540"/>
    <xdr:sp macro="" textlink="">
      <xdr:nvSpPr>
        <xdr:cNvPr id="75" name="【図書館】&#10;有形固定資産減価償却率該当値テキスト"/>
        <xdr:cNvSpPr txBox="1"/>
      </xdr:nvSpPr>
      <xdr:spPr>
        <a:xfrm>
          <a:off x="4673600" y="6076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22225</xdr:rowOff>
    </xdr:from>
    <xdr:to>
      <xdr:col>20</xdr:col>
      <xdr:colOff>38100</xdr:colOff>
      <xdr:row>36</xdr:row>
      <xdr:rowOff>123825</xdr:rowOff>
    </xdr:to>
    <xdr:sp macro="" textlink="">
      <xdr:nvSpPr>
        <xdr:cNvPr id="76" name="楕円 75"/>
        <xdr:cNvSpPr/>
      </xdr:nvSpPr>
      <xdr:spPr>
        <a:xfrm>
          <a:off x="3746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73025</xdr:rowOff>
    </xdr:from>
    <xdr:to>
      <xdr:col>24</xdr:col>
      <xdr:colOff>63500</xdr:colOff>
      <xdr:row>36</xdr:row>
      <xdr:rowOff>104140</xdr:rowOff>
    </xdr:to>
    <xdr:cxnSp macro="">
      <xdr:nvCxnSpPr>
        <xdr:cNvPr id="77" name="直線コネクタ 76"/>
        <xdr:cNvCxnSpPr/>
      </xdr:nvCxnSpPr>
      <xdr:spPr>
        <a:xfrm>
          <a:off x="3797300" y="62452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168910</xdr:rowOff>
    </xdr:from>
    <xdr:to>
      <xdr:col>15</xdr:col>
      <xdr:colOff>101600</xdr:colOff>
      <xdr:row>36</xdr:row>
      <xdr:rowOff>99060</xdr:rowOff>
    </xdr:to>
    <xdr:sp macro="" textlink="">
      <xdr:nvSpPr>
        <xdr:cNvPr id="78" name="楕円 77"/>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73025</xdr:rowOff>
    </xdr:to>
    <xdr:cxnSp macro="">
      <xdr:nvCxnSpPr>
        <xdr:cNvPr id="79" name="直線コネクタ 78"/>
        <xdr:cNvCxnSpPr/>
      </xdr:nvCxnSpPr>
      <xdr:spPr>
        <a:xfrm>
          <a:off x="2908300" y="62204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134620</xdr:rowOff>
    </xdr:from>
    <xdr:to>
      <xdr:col>10</xdr:col>
      <xdr:colOff>165100</xdr:colOff>
      <xdr:row>36</xdr:row>
      <xdr:rowOff>64770</xdr:rowOff>
    </xdr:to>
    <xdr:sp macro="" textlink="">
      <xdr:nvSpPr>
        <xdr:cNvPr id="80" name="楕円 79"/>
        <xdr:cNvSpPr/>
      </xdr:nvSpPr>
      <xdr:spPr>
        <a:xfrm>
          <a:off x="196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13970</xdr:rowOff>
    </xdr:from>
    <xdr:to>
      <xdr:col>15</xdr:col>
      <xdr:colOff>50800</xdr:colOff>
      <xdr:row>36</xdr:row>
      <xdr:rowOff>48260</xdr:rowOff>
    </xdr:to>
    <xdr:cxnSp macro="">
      <xdr:nvCxnSpPr>
        <xdr:cNvPr id="81" name="直線コネクタ 80"/>
        <xdr:cNvCxnSpPr/>
      </xdr:nvCxnSpPr>
      <xdr:spPr>
        <a:xfrm>
          <a:off x="2019300" y="61861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109220</xdr:rowOff>
    </xdr:from>
    <xdr:to>
      <xdr:col>6</xdr:col>
      <xdr:colOff>38100</xdr:colOff>
      <xdr:row>36</xdr:row>
      <xdr:rowOff>38735</xdr:rowOff>
    </xdr:to>
    <xdr:sp macro="" textlink="">
      <xdr:nvSpPr>
        <xdr:cNvPr id="82" name="楕円 81"/>
        <xdr:cNvSpPr/>
      </xdr:nvSpPr>
      <xdr:spPr>
        <a:xfrm>
          <a:off x="1079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159385</xdr:rowOff>
    </xdr:from>
    <xdr:to>
      <xdr:col>10</xdr:col>
      <xdr:colOff>114300</xdr:colOff>
      <xdr:row>36</xdr:row>
      <xdr:rowOff>13970</xdr:rowOff>
    </xdr:to>
    <xdr:cxnSp macro="">
      <xdr:nvCxnSpPr>
        <xdr:cNvPr id="83" name="直線コネクタ 82"/>
        <xdr:cNvCxnSpPr/>
      </xdr:nvCxnSpPr>
      <xdr:spPr>
        <a:xfrm>
          <a:off x="1130300" y="61601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168910</xdr:rowOff>
    </xdr:from>
    <xdr:ext cx="405130" cy="256540"/>
    <xdr:sp macro="" textlink="">
      <xdr:nvSpPr>
        <xdr:cNvPr id="84" name="n_1aveValue【図書館】&#10;有形固定資産減価償却率"/>
        <xdr:cNvSpPr txBox="1"/>
      </xdr:nvSpPr>
      <xdr:spPr>
        <a:xfrm>
          <a:off x="3582035" y="6512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166370</xdr:rowOff>
    </xdr:from>
    <xdr:ext cx="402590" cy="256540"/>
    <xdr:sp macro="" textlink="">
      <xdr:nvSpPr>
        <xdr:cNvPr id="85" name="n_2aveValue【図書館】&#10;有形固定資産減価償却率"/>
        <xdr:cNvSpPr txBox="1"/>
      </xdr:nvSpPr>
      <xdr:spPr>
        <a:xfrm>
          <a:off x="2705735" y="6510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127635</xdr:rowOff>
    </xdr:from>
    <xdr:ext cx="402590" cy="259080"/>
    <xdr:sp macro="" textlink="">
      <xdr:nvSpPr>
        <xdr:cNvPr id="86" name="n_3aveValue【図書館】&#10;有形固定資産減価償却率"/>
        <xdr:cNvSpPr txBox="1"/>
      </xdr:nvSpPr>
      <xdr:spPr>
        <a:xfrm>
          <a:off x="1816735" y="6471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72390</xdr:rowOff>
    </xdr:from>
    <xdr:ext cx="402590" cy="259080"/>
    <xdr:sp macro="" textlink="">
      <xdr:nvSpPr>
        <xdr:cNvPr id="87" name="n_4aveValue【図書館】&#10;有形固定資産減価償却率"/>
        <xdr:cNvSpPr txBox="1"/>
      </xdr:nvSpPr>
      <xdr:spPr>
        <a:xfrm>
          <a:off x="927735" y="6416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140335</xdr:rowOff>
    </xdr:from>
    <xdr:ext cx="405130" cy="259080"/>
    <xdr:sp macro="" textlink="">
      <xdr:nvSpPr>
        <xdr:cNvPr id="88" name="n_1mainValue【図書館】&#10;有形固定資産減価償却率"/>
        <xdr:cNvSpPr txBox="1"/>
      </xdr:nvSpPr>
      <xdr:spPr>
        <a:xfrm>
          <a:off x="3582035" y="5969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115570</xdr:rowOff>
    </xdr:from>
    <xdr:ext cx="402590" cy="259080"/>
    <xdr:sp macro="" textlink="">
      <xdr:nvSpPr>
        <xdr:cNvPr id="89" name="n_2mainValue【図書館】&#10;有形固定資産減価償却率"/>
        <xdr:cNvSpPr txBox="1"/>
      </xdr:nvSpPr>
      <xdr:spPr>
        <a:xfrm>
          <a:off x="2705735" y="5944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81280</xdr:rowOff>
    </xdr:from>
    <xdr:ext cx="402590" cy="259080"/>
    <xdr:sp macro="" textlink="">
      <xdr:nvSpPr>
        <xdr:cNvPr id="90" name="n_3mainValue【図書館】&#10;有形固定資産減価償却率"/>
        <xdr:cNvSpPr txBox="1"/>
      </xdr:nvSpPr>
      <xdr:spPr>
        <a:xfrm>
          <a:off x="1816735" y="5910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55245</xdr:rowOff>
    </xdr:from>
    <xdr:ext cx="402590" cy="256540"/>
    <xdr:sp macro="" textlink="">
      <xdr:nvSpPr>
        <xdr:cNvPr id="91" name="n_4mainValue【図書館】&#10;有形固定資産減価償却率"/>
        <xdr:cNvSpPr txBox="1"/>
      </xdr:nvSpPr>
      <xdr:spPr>
        <a:xfrm>
          <a:off x="927735" y="58845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820" cy="259080"/>
    <xdr:sp macro="" textlink="">
      <xdr:nvSpPr>
        <xdr:cNvPr id="103" name="テキスト ボックス 102"/>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4820" cy="259080"/>
    <xdr:sp macro="" textlink="">
      <xdr:nvSpPr>
        <xdr:cNvPr id="105" name="テキスト ボックス 104"/>
        <xdr:cNvSpPr txBox="1"/>
      </xdr:nvSpPr>
      <xdr:spPr>
        <a:xfrm>
          <a:off x="6136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4820" cy="259080"/>
    <xdr:sp macro="" textlink="">
      <xdr:nvSpPr>
        <xdr:cNvPr id="107" name="テキスト ボックス 106"/>
        <xdr:cNvSpPr txBox="1"/>
      </xdr:nvSpPr>
      <xdr:spPr>
        <a:xfrm>
          <a:off x="6136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4820" cy="259080"/>
    <xdr:sp macro="" textlink="">
      <xdr:nvSpPr>
        <xdr:cNvPr id="109" name="テキスト ボックス 108"/>
        <xdr:cNvSpPr txBox="1"/>
      </xdr:nvSpPr>
      <xdr:spPr>
        <a:xfrm>
          <a:off x="6136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1" name="テキスト ボックス 110"/>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14605</xdr:rowOff>
    </xdr:from>
    <xdr:to>
      <xdr:col>54</xdr:col>
      <xdr:colOff>189865</xdr:colOff>
      <xdr:row>41</xdr:row>
      <xdr:rowOff>50800</xdr:rowOff>
    </xdr:to>
    <xdr:cxnSp macro="">
      <xdr:nvCxnSpPr>
        <xdr:cNvPr id="113" name="直線コネクタ 112"/>
        <xdr:cNvCxnSpPr/>
      </xdr:nvCxnSpPr>
      <xdr:spPr>
        <a:xfrm flipV="1">
          <a:off x="10476865" y="567245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54610</xdr:rowOff>
    </xdr:from>
    <xdr:ext cx="469900" cy="256540"/>
    <xdr:sp macro="" textlink="">
      <xdr:nvSpPr>
        <xdr:cNvPr id="114" name="【図書館】&#10;一人当たり面積最小値テキスト"/>
        <xdr:cNvSpPr txBox="1"/>
      </xdr:nvSpPr>
      <xdr:spPr>
        <a:xfrm>
          <a:off x="10515600" y="7084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50800</xdr:rowOff>
    </xdr:from>
    <xdr:to>
      <xdr:col>55</xdr:col>
      <xdr:colOff>88900</xdr:colOff>
      <xdr:row>41</xdr:row>
      <xdr:rowOff>50800</xdr:rowOff>
    </xdr:to>
    <xdr:cxnSp macro="">
      <xdr:nvCxnSpPr>
        <xdr:cNvPr id="115" name="直線コネクタ 114"/>
        <xdr:cNvCxnSpPr/>
      </xdr:nvCxnSpPr>
      <xdr:spPr>
        <a:xfrm>
          <a:off x="103886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132715</xdr:rowOff>
    </xdr:from>
    <xdr:ext cx="469900" cy="256540"/>
    <xdr:sp macro="" textlink="">
      <xdr:nvSpPr>
        <xdr:cNvPr id="116" name="【図書館】&#10;一人当たり面積最大値テキスト"/>
        <xdr:cNvSpPr txBox="1"/>
      </xdr:nvSpPr>
      <xdr:spPr>
        <a:xfrm>
          <a:off x="10515600" y="5447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14605</xdr:rowOff>
    </xdr:from>
    <xdr:to>
      <xdr:col>55</xdr:col>
      <xdr:colOff>88900</xdr:colOff>
      <xdr:row>33</xdr:row>
      <xdr:rowOff>14605</xdr:rowOff>
    </xdr:to>
    <xdr:cxnSp macro="">
      <xdr:nvCxnSpPr>
        <xdr:cNvPr id="117" name="直線コネクタ 116"/>
        <xdr:cNvCxnSpPr/>
      </xdr:nvCxnSpPr>
      <xdr:spPr>
        <a:xfrm>
          <a:off x="10388600" y="567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26670</xdr:rowOff>
    </xdr:from>
    <xdr:ext cx="469900" cy="259080"/>
    <xdr:sp macro="" textlink="">
      <xdr:nvSpPr>
        <xdr:cNvPr id="118" name="【図書館】&#10;一人当たり面積平均値テキスト"/>
        <xdr:cNvSpPr txBox="1"/>
      </xdr:nvSpPr>
      <xdr:spPr>
        <a:xfrm>
          <a:off x="10515600" y="654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66675</xdr:rowOff>
    </xdr:from>
    <xdr:to>
      <xdr:col>46</xdr:col>
      <xdr:colOff>38100</xdr:colOff>
      <xdr:row>38</xdr:row>
      <xdr:rowOff>168275</xdr:rowOff>
    </xdr:to>
    <xdr:sp macro="" textlink="">
      <xdr:nvSpPr>
        <xdr:cNvPr id="121" name="フローチャート: 判断 120"/>
        <xdr:cNvSpPr/>
      </xdr:nvSpPr>
      <xdr:spPr>
        <a:xfrm>
          <a:off x="8699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85090</xdr:rowOff>
    </xdr:from>
    <xdr:to>
      <xdr:col>41</xdr:col>
      <xdr:colOff>101600</xdr:colOff>
      <xdr:row>39</xdr:row>
      <xdr:rowOff>15240</xdr:rowOff>
    </xdr:to>
    <xdr:sp macro="" textlink="">
      <xdr:nvSpPr>
        <xdr:cNvPr id="122" name="フローチャート: 判断 121"/>
        <xdr:cNvSpPr/>
      </xdr:nvSpPr>
      <xdr:spPr>
        <a:xfrm>
          <a:off x="7810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39370</xdr:rowOff>
    </xdr:from>
    <xdr:to>
      <xdr:col>36</xdr:col>
      <xdr:colOff>165100</xdr:colOff>
      <xdr:row>38</xdr:row>
      <xdr:rowOff>140970</xdr:rowOff>
    </xdr:to>
    <xdr:sp macro="" textlink="">
      <xdr:nvSpPr>
        <xdr:cNvPr id="123" name="フローチャート: 判断 122"/>
        <xdr:cNvSpPr/>
      </xdr:nvSpPr>
      <xdr:spPr>
        <a:xfrm>
          <a:off x="6921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22860</xdr:rowOff>
    </xdr:from>
    <xdr:to>
      <xdr:col>55</xdr:col>
      <xdr:colOff>50800</xdr:colOff>
      <xdr:row>35</xdr:row>
      <xdr:rowOff>124460</xdr:rowOff>
    </xdr:to>
    <xdr:sp macro="" textlink="">
      <xdr:nvSpPr>
        <xdr:cNvPr id="129" name="楕円 128"/>
        <xdr:cNvSpPr/>
      </xdr:nvSpPr>
      <xdr:spPr>
        <a:xfrm>
          <a:off x="104267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45720</xdr:rowOff>
    </xdr:from>
    <xdr:ext cx="469900" cy="259080"/>
    <xdr:sp macro="" textlink="">
      <xdr:nvSpPr>
        <xdr:cNvPr id="130" name="【図書館】&#10;一人当たり面積該当値テキスト"/>
        <xdr:cNvSpPr txBox="1"/>
      </xdr:nvSpPr>
      <xdr:spPr>
        <a:xfrm>
          <a:off x="10515600" y="587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32385</xdr:rowOff>
    </xdr:from>
    <xdr:to>
      <xdr:col>50</xdr:col>
      <xdr:colOff>165100</xdr:colOff>
      <xdr:row>35</xdr:row>
      <xdr:rowOff>133985</xdr:rowOff>
    </xdr:to>
    <xdr:sp macro="" textlink="">
      <xdr:nvSpPr>
        <xdr:cNvPr id="131" name="楕円 130"/>
        <xdr:cNvSpPr/>
      </xdr:nvSpPr>
      <xdr:spPr>
        <a:xfrm>
          <a:off x="9588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73660</xdr:rowOff>
    </xdr:from>
    <xdr:to>
      <xdr:col>55</xdr:col>
      <xdr:colOff>0</xdr:colOff>
      <xdr:row>35</xdr:row>
      <xdr:rowOff>83185</xdr:rowOff>
    </xdr:to>
    <xdr:cxnSp macro="">
      <xdr:nvCxnSpPr>
        <xdr:cNvPr id="132" name="直線コネクタ 131"/>
        <xdr:cNvCxnSpPr/>
      </xdr:nvCxnSpPr>
      <xdr:spPr>
        <a:xfrm flipV="1">
          <a:off x="9639300" y="60744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32385</xdr:rowOff>
    </xdr:from>
    <xdr:to>
      <xdr:col>46</xdr:col>
      <xdr:colOff>38100</xdr:colOff>
      <xdr:row>35</xdr:row>
      <xdr:rowOff>133985</xdr:rowOff>
    </xdr:to>
    <xdr:sp macro="" textlink="">
      <xdr:nvSpPr>
        <xdr:cNvPr id="133" name="楕円 132"/>
        <xdr:cNvSpPr/>
      </xdr:nvSpPr>
      <xdr:spPr>
        <a:xfrm>
          <a:off x="8699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83185</xdr:rowOff>
    </xdr:from>
    <xdr:to>
      <xdr:col>50</xdr:col>
      <xdr:colOff>114300</xdr:colOff>
      <xdr:row>35</xdr:row>
      <xdr:rowOff>83185</xdr:rowOff>
    </xdr:to>
    <xdr:cxnSp macro="">
      <xdr:nvCxnSpPr>
        <xdr:cNvPr id="134" name="直線コネクタ 133"/>
        <xdr:cNvCxnSpPr/>
      </xdr:nvCxnSpPr>
      <xdr:spPr>
        <a:xfrm>
          <a:off x="8750300" y="6083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32385</xdr:rowOff>
    </xdr:from>
    <xdr:to>
      <xdr:col>41</xdr:col>
      <xdr:colOff>101600</xdr:colOff>
      <xdr:row>35</xdr:row>
      <xdr:rowOff>133985</xdr:rowOff>
    </xdr:to>
    <xdr:sp macro="" textlink="">
      <xdr:nvSpPr>
        <xdr:cNvPr id="135" name="楕円 134"/>
        <xdr:cNvSpPr/>
      </xdr:nvSpPr>
      <xdr:spPr>
        <a:xfrm>
          <a:off x="7810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83185</xdr:rowOff>
    </xdr:from>
    <xdr:to>
      <xdr:col>45</xdr:col>
      <xdr:colOff>177800</xdr:colOff>
      <xdr:row>35</xdr:row>
      <xdr:rowOff>83185</xdr:rowOff>
    </xdr:to>
    <xdr:cxnSp macro="">
      <xdr:nvCxnSpPr>
        <xdr:cNvPr id="136" name="直線コネクタ 135"/>
        <xdr:cNvCxnSpPr/>
      </xdr:nvCxnSpPr>
      <xdr:spPr>
        <a:xfrm>
          <a:off x="7861300" y="6083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7" name="楕円 136"/>
        <xdr:cNvSpPr/>
      </xdr:nvSpPr>
      <xdr:spPr>
        <a:xfrm>
          <a:off x="692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19050</xdr:rowOff>
    </xdr:from>
    <xdr:to>
      <xdr:col>41</xdr:col>
      <xdr:colOff>50800</xdr:colOff>
      <xdr:row>35</xdr:row>
      <xdr:rowOff>83185</xdr:rowOff>
    </xdr:to>
    <xdr:cxnSp macro="">
      <xdr:nvCxnSpPr>
        <xdr:cNvPr id="138" name="直線コネクタ 137"/>
        <xdr:cNvCxnSpPr/>
      </xdr:nvCxnSpPr>
      <xdr:spPr>
        <a:xfrm>
          <a:off x="6972300" y="60198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140970</xdr:rowOff>
    </xdr:from>
    <xdr:ext cx="469900" cy="259080"/>
    <xdr:sp macro="" textlink="">
      <xdr:nvSpPr>
        <xdr:cNvPr id="139" name="n_1aveValue【図書館】&#10;一人当たり面積"/>
        <xdr:cNvSpPr txBox="1"/>
      </xdr:nvSpPr>
      <xdr:spPr>
        <a:xfrm>
          <a:off x="939165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159385</xdr:rowOff>
    </xdr:from>
    <xdr:ext cx="467360" cy="258445"/>
    <xdr:sp macro="" textlink="">
      <xdr:nvSpPr>
        <xdr:cNvPr id="140" name="n_2aveValue【図書館】&#10;一人当たり面積"/>
        <xdr:cNvSpPr txBox="1"/>
      </xdr:nvSpPr>
      <xdr:spPr>
        <a:xfrm>
          <a:off x="8515350" y="66744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6350</xdr:rowOff>
    </xdr:from>
    <xdr:ext cx="467360" cy="256540"/>
    <xdr:sp macro="" textlink="">
      <xdr:nvSpPr>
        <xdr:cNvPr id="141" name="n_3aveValue【図書館】&#10;一人当たり面積"/>
        <xdr:cNvSpPr txBox="1"/>
      </xdr:nvSpPr>
      <xdr:spPr>
        <a:xfrm>
          <a:off x="7626350" y="6692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132080</xdr:rowOff>
    </xdr:from>
    <xdr:ext cx="467360" cy="256540"/>
    <xdr:sp macro="" textlink="">
      <xdr:nvSpPr>
        <xdr:cNvPr id="142" name="n_4aveValue【図書館】&#10;一人当たり面積"/>
        <xdr:cNvSpPr txBox="1"/>
      </xdr:nvSpPr>
      <xdr:spPr>
        <a:xfrm>
          <a:off x="6737350" y="66471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33</xdr:row>
      <xdr:rowOff>150495</xdr:rowOff>
    </xdr:from>
    <xdr:ext cx="469900" cy="259080"/>
    <xdr:sp macro="" textlink="">
      <xdr:nvSpPr>
        <xdr:cNvPr id="143" name="n_1mainValue【図書館】&#10;一人当たり面積"/>
        <xdr:cNvSpPr txBox="1"/>
      </xdr:nvSpPr>
      <xdr:spPr>
        <a:xfrm>
          <a:off x="9391650" y="5808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33</xdr:row>
      <xdr:rowOff>150495</xdr:rowOff>
    </xdr:from>
    <xdr:ext cx="467360" cy="259080"/>
    <xdr:sp macro="" textlink="">
      <xdr:nvSpPr>
        <xdr:cNvPr id="144" name="n_2mainValue【図書館】&#10;一人当たり面積"/>
        <xdr:cNvSpPr txBox="1"/>
      </xdr:nvSpPr>
      <xdr:spPr>
        <a:xfrm>
          <a:off x="8515350" y="5808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33</xdr:row>
      <xdr:rowOff>150495</xdr:rowOff>
    </xdr:from>
    <xdr:ext cx="467360" cy="259080"/>
    <xdr:sp macro="" textlink="">
      <xdr:nvSpPr>
        <xdr:cNvPr id="145" name="n_3mainValue【図書館】&#10;一人当たり面積"/>
        <xdr:cNvSpPr txBox="1"/>
      </xdr:nvSpPr>
      <xdr:spPr>
        <a:xfrm>
          <a:off x="7626350" y="5808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33</xdr:row>
      <xdr:rowOff>86360</xdr:rowOff>
    </xdr:from>
    <xdr:ext cx="467360" cy="256540"/>
    <xdr:sp macro="" textlink="">
      <xdr:nvSpPr>
        <xdr:cNvPr id="146" name="n_4mainValue【図書館】&#10;一人当たり面積"/>
        <xdr:cNvSpPr txBox="1"/>
      </xdr:nvSpPr>
      <xdr:spPr>
        <a:xfrm>
          <a:off x="6737350" y="5744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5" name="テキスト ボックス 15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7" name="テキスト ボックス 156"/>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59" name="テキスト ボックス 158"/>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3" name="テキスト ボックス 162"/>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69" name="テキスト ボックス 168"/>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72390</xdr:rowOff>
    </xdr:from>
    <xdr:ext cx="405130" cy="259080"/>
    <xdr:sp macro="" textlink="">
      <xdr:nvSpPr>
        <xdr:cNvPr id="172" name="【体育館・プール】&#10;有形固定資産減価償却率最小値テキスト"/>
        <xdr:cNvSpPr txBox="1"/>
      </xdr:nvSpPr>
      <xdr:spPr>
        <a:xfrm>
          <a:off x="46736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118110</xdr:rowOff>
    </xdr:from>
    <xdr:ext cx="405130" cy="259080"/>
    <xdr:sp macro="" textlink="">
      <xdr:nvSpPr>
        <xdr:cNvPr id="174" name="【体育館・プール】&#10;有形固定資産減価償却率最大値テキスト"/>
        <xdr:cNvSpPr txBox="1"/>
      </xdr:nvSpPr>
      <xdr:spPr>
        <a:xfrm>
          <a:off x="4673600" y="937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95885</xdr:rowOff>
    </xdr:from>
    <xdr:ext cx="405130" cy="259080"/>
    <xdr:sp macro="" textlink="">
      <xdr:nvSpPr>
        <xdr:cNvPr id="176" name="【体育館・プール】&#10;有形固定資産減価償却率平均値テキスト"/>
        <xdr:cNvSpPr txBox="1"/>
      </xdr:nvSpPr>
      <xdr:spPr>
        <a:xfrm>
          <a:off x="4673600" y="1021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2" name="テキスト ボックス 18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3" name="テキスト ボックス 18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4" name="テキスト ボックス 18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5" name="テキスト ボックス 18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6" name="テキスト ボックス 18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87" name="楕円 186"/>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99060</xdr:rowOff>
    </xdr:from>
    <xdr:ext cx="405130" cy="256540"/>
    <xdr:sp macro="" textlink="">
      <xdr:nvSpPr>
        <xdr:cNvPr id="188" name="【体育館・プール】&#10;有形固定資産減価償却率該当値テキスト"/>
        <xdr:cNvSpPr txBox="1"/>
      </xdr:nvSpPr>
      <xdr:spPr>
        <a:xfrm>
          <a:off x="4673600" y="10386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89" name="楕円 188"/>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17780</xdr:rowOff>
    </xdr:to>
    <xdr:cxnSp macro="">
      <xdr:nvCxnSpPr>
        <xdr:cNvPr id="190" name="直線コネクタ 189"/>
        <xdr:cNvCxnSpPr/>
      </xdr:nvCxnSpPr>
      <xdr:spPr>
        <a:xfrm flipV="1">
          <a:off x="3797300" y="104584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91" name="楕円 190"/>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17780</xdr:rowOff>
    </xdr:to>
    <xdr:cxnSp macro="">
      <xdr:nvCxnSpPr>
        <xdr:cNvPr id="192" name="直線コネクタ 191"/>
        <xdr:cNvCxnSpPr/>
      </xdr:nvCxnSpPr>
      <xdr:spPr>
        <a:xfrm>
          <a:off x="2908300" y="104394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93" name="楕円 192"/>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152400</xdr:rowOff>
    </xdr:to>
    <xdr:cxnSp macro="">
      <xdr:nvCxnSpPr>
        <xdr:cNvPr id="194" name="直線コネクタ 193"/>
        <xdr:cNvCxnSpPr/>
      </xdr:nvCxnSpPr>
      <xdr:spPr>
        <a:xfrm>
          <a:off x="2019300" y="103803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5" name="楕円 194"/>
        <xdr:cNvSpPr/>
      </xdr:nvSpPr>
      <xdr:spPr>
        <a:xfrm>
          <a:off x="107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116205</xdr:rowOff>
    </xdr:to>
    <xdr:cxnSp macro="">
      <xdr:nvCxnSpPr>
        <xdr:cNvPr id="196" name="直線コネクタ 195"/>
        <xdr:cNvCxnSpPr/>
      </xdr:nvCxnSpPr>
      <xdr:spPr>
        <a:xfrm flipV="1">
          <a:off x="1130300" y="103803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29210</xdr:rowOff>
    </xdr:from>
    <xdr:ext cx="405130" cy="256540"/>
    <xdr:sp macro="" textlink="">
      <xdr:nvSpPr>
        <xdr:cNvPr id="197" name="n_1aveValue【体育館・プール】&#10;有形固定資産減価償却率"/>
        <xdr:cNvSpPr txBox="1"/>
      </xdr:nvSpPr>
      <xdr:spPr>
        <a:xfrm>
          <a:off x="3582035" y="101447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151130</xdr:rowOff>
    </xdr:from>
    <xdr:ext cx="402590" cy="259080"/>
    <xdr:sp macro="" textlink="">
      <xdr:nvSpPr>
        <xdr:cNvPr id="198" name="n_2aveValue【体育館・プール】&#10;有形固定資産減価償却率"/>
        <xdr:cNvSpPr txBox="1"/>
      </xdr:nvSpPr>
      <xdr:spPr>
        <a:xfrm>
          <a:off x="2705735" y="1009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73025</xdr:rowOff>
    </xdr:from>
    <xdr:ext cx="402590" cy="259080"/>
    <xdr:sp macro="" textlink="">
      <xdr:nvSpPr>
        <xdr:cNvPr id="199" name="n_3aveValue【体育館・プール】&#10;有形固定資産減価償却率"/>
        <xdr:cNvSpPr txBox="1"/>
      </xdr:nvSpPr>
      <xdr:spPr>
        <a:xfrm>
          <a:off x="1816735" y="1001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53975</xdr:rowOff>
    </xdr:from>
    <xdr:ext cx="402590" cy="256540"/>
    <xdr:sp macro="" textlink="">
      <xdr:nvSpPr>
        <xdr:cNvPr id="200" name="n_4aveValue【体育館・プール】&#10;有形固定資産減価償却率"/>
        <xdr:cNvSpPr txBox="1"/>
      </xdr:nvSpPr>
      <xdr:spPr>
        <a:xfrm>
          <a:off x="927735" y="99980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59055</xdr:rowOff>
    </xdr:from>
    <xdr:ext cx="405130" cy="259080"/>
    <xdr:sp macro="" textlink="">
      <xdr:nvSpPr>
        <xdr:cNvPr id="201" name="n_1mainValue【体育館・プール】&#10;有形固定資産減価償却率"/>
        <xdr:cNvSpPr txBox="1"/>
      </xdr:nvSpPr>
      <xdr:spPr>
        <a:xfrm>
          <a:off x="3582035" y="10517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22860</xdr:rowOff>
    </xdr:from>
    <xdr:ext cx="402590" cy="259080"/>
    <xdr:sp macro="" textlink="">
      <xdr:nvSpPr>
        <xdr:cNvPr id="202" name="n_2mainValue【体育館・プール】&#10;有形固定資産減価償却率"/>
        <xdr:cNvSpPr txBox="1"/>
      </xdr:nvSpPr>
      <xdr:spPr>
        <a:xfrm>
          <a:off x="2705735" y="10481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135255</xdr:rowOff>
    </xdr:from>
    <xdr:ext cx="402590" cy="256540"/>
    <xdr:sp macro="" textlink="">
      <xdr:nvSpPr>
        <xdr:cNvPr id="203" name="n_3mainValue【体育館・プール】&#10;有形固定資産減価償却率"/>
        <xdr:cNvSpPr txBox="1"/>
      </xdr:nvSpPr>
      <xdr:spPr>
        <a:xfrm>
          <a:off x="1816735" y="104222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158115</xdr:rowOff>
    </xdr:from>
    <xdr:ext cx="402590" cy="256540"/>
    <xdr:sp macro="" textlink="">
      <xdr:nvSpPr>
        <xdr:cNvPr id="204" name="n_4mainValue【体育館・プール】&#10;有形固定資産減価償却率"/>
        <xdr:cNvSpPr txBox="1"/>
      </xdr:nvSpPr>
      <xdr:spPr>
        <a:xfrm>
          <a:off x="927735" y="10445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3" name="テキスト ボックス 21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6" name="テキスト ボックス 215"/>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18" name="テキスト ボックス 217"/>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0" name="テキスト ボックス 219"/>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2" name="テキスト ボックス 221"/>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4" name="テキスト ボックス 223"/>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6" name="テキスト ボックス 225"/>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139700</xdr:rowOff>
    </xdr:from>
    <xdr:to>
      <xdr:col>54</xdr:col>
      <xdr:colOff>189865</xdr:colOff>
      <xdr:row>64</xdr:row>
      <xdr:rowOff>61595</xdr:rowOff>
    </xdr:to>
    <xdr:cxnSp macro="">
      <xdr:nvCxnSpPr>
        <xdr:cNvPr id="228" name="直線コネクタ 227"/>
        <xdr:cNvCxnSpPr/>
      </xdr:nvCxnSpPr>
      <xdr:spPr>
        <a:xfrm flipV="1">
          <a:off x="10476865" y="956945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65405</xdr:rowOff>
    </xdr:from>
    <xdr:ext cx="469900" cy="256540"/>
    <xdr:sp macro="" textlink="">
      <xdr:nvSpPr>
        <xdr:cNvPr id="229" name="【体育館・プール】&#10;一人当たり面積最小値テキスト"/>
        <xdr:cNvSpPr txBox="1"/>
      </xdr:nvSpPr>
      <xdr:spPr>
        <a:xfrm>
          <a:off x="10515600" y="110382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61595</xdr:rowOff>
    </xdr:from>
    <xdr:to>
      <xdr:col>55</xdr:col>
      <xdr:colOff>88900</xdr:colOff>
      <xdr:row>64</xdr:row>
      <xdr:rowOff>61595</xdr:rowOff>
    </xdr:to>
    <xdr:cxnSp macro="">
      <xdr:nvCxnSpPr>
        <xdr:cNvPr id="230" name="直線コネクタ 229"/>
        <xdr:cNvCxnSpPr/>
      </xdr:nvCxnSpPr>
      <xdr:spPr>
        <a:xfrm>
          <a:off x="10388600" y="1103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86360</xdr:rowOff>
    </xdr:from>
    <xdr:ext cx="469900" cy="256540"/>
    <xdr:sp macro="" textlink="">
      <xdr:nvSpPr>
        <xdr:cNvPr id="231" name="【体育館・プール】&#10;一人当たり面積最大値テキスト"/>
        <xdr:cNvSpPr txBox="1"/>
      </xdr:nvSpPr>
      <xdr:spPr>
        <a:xfrm>
          <a:off x="10515600" y="93446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139700</xdr:rowOff>
    </xdr:from>
    <xdr:to>
      <xdr:col>55</xdr:col>
      <xdr:colOff>88900</xdr:colOff>
      <xdr:row>55</xdr:row>
      <xdr:rowOff>139700</xdr:rowOff>
    </xdr:to>
    <xdr:cxnSp macro="">
      <xdr:nvCxnSpPr>
        <xdr:cNvPr id="232" name="直線コネクタ 231"/>
        <xdr:cNvCxnSpPr/>
      </xdr:nvCxnSpPr>
      <xdr:spPr>
        <a:xfrm>
          <a:off x="10388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100330</xdr:rowOff>
    </xdr:from>
    <xdr:ext cx="469900" cy="256540"/>
    <xdr:sp macro="" textlink="">
      <xdr:nvSpPr>
        <xdr:cNvPr id="233" name="【体育館・プール】&#10;一人当たり面積平均値テキスト"/>
        <xdr:cNvSpPr txBox="1"/>
      </xdr:nvSpPr>
      <xdr:spPr>
        <a:xfrm>
          <a:off x="10515600" y="107302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34" name="フローチャート: 判断 233"/>
        <xdr:cNvSpPr/>
      </xdr:nvSpPr>
      <xdr:spPr>
        <a:xfrm>
          <a:off x="104267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154940</xdr:rowOff>
    </xdr:from>
    <xdr:to>
      <xdr:col>46</xdr:col>
      <xdr:colOff>38100</xdr:colOff>
      <xdr:row>63</xdr:row>
      <xdr:rowOff>84455</xdr:rowOff>
    </xdr:to>
    <xdr:sp macro="" textlink="">
      <xdr:nvSpPr>
        <xdr:cNvPr id="236" name="フローチャート: 判断 235"/>
        <xdr:cNvSpPr/>
      </xdr:nvSpPr>
      <xdr:spPr>
        <a:xfrm>
          <a:off x="86995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153670</xdr:rowOff>
    </xdr:from>
    <xdr:to>
      <xdr:col>41</xdr:col>
      <xdr:colOff>101600</xdr:colOff>
      <xdr:row>63</xdr:row>
      <xdr:rowOff>83820</xdr:rowOff>
    </xdr:to>
    <xdr:sp macro="" textlink="">
      <xdr:nvSpPr>
        <xdr:cNvPr id="237" name="フローチャート: 判断 236"/>
        <xdr:cNvSpPr/>
      </xdr:nvSpPr>
      <xdr:spPr>
        <a:xfrm>
          <a:off x="78105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139065</xdr:rowOff>
    </xdr:from>
    <xdr:to>
      <xdr:col>36</xdr:col>
      <xdr:colOff>165100</xdr:colOff>
      <xdr:row>63</xdr:row>
      <xdr:rowOff>69215</xdr:rowOff>
    </xdr:to>
    <xdr:sp macro="" textlink="">
      <xdr:nvSpPr>
        <xdr:cNvPr id="238" name="フローチャート: 判断 237"/>
        <xdr:cNvSpPr/>
      </xdr:nvSpPr>
      <xdr:spPr>
        <a:xfrm>
          <a:off x="6921500" y="107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9" name="テキスト ボックス 238"/>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0" name="テキスト ボックス 239"/>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1" name="テキスト ボックス 240"/>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2" name="テキスト ボックス 241"/>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3" name="テキスト ボックス 242"/>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77470</xdr:rowOff>
    </xdr:from>
    <xdr:to>
      <xdr:col>55</xdr:col>
      <xdr:colOff>50800</xdr:colOff>
      <xdr:row>63</xdr:row>
      <xdr:rowOff>7620</xdr:rowOff>
    </xdr:to>
    <xdr:sp macro="" textlink="">
      <xdr:nvSpPr>
        <xdr:cNvPr id="244" name="楕円 243"/>
        <xdr:cNvSpPr/>
      </xdr:nvSpPr>
      <xdr:spPr>
        <a:xfrm>
          <a:off x="104267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100330</xdr:rowOff>
    </xdr:from>
    <xdr:ext cx="469900" cy="256540"/>
    <xdr:sp macro="" textlink="">
      <xdr:nvSpPr>
        <xdr:cNvPr id="245" name="【体育館・プール】&#10;一人当たり面積該当値テキスト"/>
        <xdr:cNvSpPr txBox="1"/>
      </xdr:nvSpPr>
      <xdr:spPr>
        <a:xfrm>
          <a:off x="10515600" y="105587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79375</xdr:rowOff>
    </xdr:from>
    <xdr:to>
      <xdr:col>50</xdr:col>
      <xdr:colOff>165100</xdr:colOff>
      <xdr:row>63</xdr:row>
      <xdr:rowOff>9525</xdr:rowOff>
    </xdr:to>
    <xdr:sp macro="" textlink="">
      <xdr:nvSpPr>
        <xdr:cNvPr id="246" name="楕円 245"/>
        <xdr:cNvSpPr/>
      </xdr:nvSpPr>
      <xdr:spPr>
        <a:xfrm>
          <a:off x="9588500" y="10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128270</xdr:rowOff>
    </xdr:from>
    <xdr:to>
      <xdr:col>55</xdr:col>
      <xdr:colOff>0</xdr:colOff>
      <xdr:row>62</xdr:row>
      <xdr:rowOff>130175</xdr:rowOff>
    </xdr:to>
    <xdr:cxnSp macro="">
      <xdr:nvCxnSpPr>
        <xdr:cNvPr id="247" name="直線コネクタ 246"/>
        <xdr:cNvCxnSpPr/>
      </xdr:nvCxnSpPr>
      <xdr:spPr>
        <a:xfrm flipV="1">
          <a:off x="9639300" y="107581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79375</xdr:rowOff>
    </xdr:from>
    <xdr:to>
      <xdr:col>46</xdr:col>
      <xdr:colOff>38100</xdr:colOff>
      <xdr:row>63</xdr:row>
      <xdr:rowOff>9525</xdr:rowOff>
    </xdr:to>
    <xdr:sp macro="" textlink="">
      <xdr:nvSpPr>
        <xdr:cNvPr id="248" name="楕円 247"/>
        <xdr:cNvSpPr/>
      </xdr:nvSpPr>
      <xdr:spPr>
        <a:xfrm>
          <a:off x="8699500" y="10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130175</xdr:rowOff>
    </xdr:from>
    <xdr:to>
      <xdr:col>50</xdr:col>
      <xdr:colOff>114300</xdr:colOff>
      <xdr:row>62</xdr:row>
      <xdr:rowOff>130175</xdr:rowOff>
    </xdr:to>
    <xdr:cxnSp macro="">
      <xdr:nvCxnSpPr>
        <xdr:cNvPr id="249" name="直線コネクタ 248"/>
        <xdr:cNvCxnSpPr/>
      </xdr:nvCxnSpPr>
      <xdr:spPr>
        <a:xfrm>
          <a:off x="8750300" y="10760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50" name="楕円 249"/>
        <xdr:cNvSpPr/>
      </xdr:nvSpPr>
      <xdr:spPr>
        <a:xfrm>
          <a:off x="781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130175</xdr:rowOff>
    </xdr:from>
    <xdr:to>
      <xdr:col>45</xdr:col>
      <xdr:colOff>177800</xdr:colOff>
      <xdr:row>62</xdr:row>
      <xdr:rowOff>152400</xdr:rowOff>
    </xdr:to>
    <xdr:cxnSp macro="">
      <xdr:nvCxnSpPr>
        <xdr:cNvPr id="251" name="直線コネクタ 250"/>
        <xdr:cNvCxnSpPr/>
      </xdr:nvCxnSpPr>
      <xdr:spPr>
        <a:xfrm flipV="1">
          <a:off x="7861300" y="107600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24765</xdr:rowOff>
    </xdr:from>
    <xdr:to>
      <xdr:col>36</xdr:col>
      <xdr:colOff>165100</xdr:colOff>
      <xdr:row>62</xdr:row>
      <xdr:rowOff>126365</xdr:rowOff>
    </xdr:to>
    <xdr:sp macro="" textlink="">
      <xdr:nvSpPr>
        <xdr:cNvPr id="252" name="楕円 251"/>
        <xdr:cNvSpPr/>
      </xdr:nvSpPr>
      <xdr:spPr>
        <a:xfrm>
          <a:off x="6921500" y="1065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75565</xdr:rowOff>
    </xdr:from>
    <xdr:to>
      <xdr:col>41</xdr:col>
      <xdr:colOff>50800</xdr:colOff>
      <xdr:row>62</xdr:row>
      <xdr:rowOff>152400</xdr:rowOff>
    </xdr:to>
    <xdr:cxnSp macro="">
      <xdr:nvCxnSpPr>
        <xdr:cNvPr id="253" name="直線コネクタ 252"/>
        <xdr:cNvCxnSpPr/>
      </xdr:nvCxnSpPr>
      <xdr:spPr>
        <a:xfrm>
          <a:off x="6972300" y="107054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68580</xdr:rowOff>
    </xdr:from>
    <xdr:ext cx="469900" cy="259080"/>
    <xdr:sp macro="" textlink="">
      <xdr:nvSpPr>
        <xdr:cNvPr id="254" name="n_1aveValue【体育館・プール】&#10;一人当たり面積"/>
        <xdr:cNvSpPr txBox="1"/>
      </xdr:nvSpPr>
      <xdr:spPr>
        <a:xfrm>
          <a:off x="9391650" y="1086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75565</xdr:rowOff>
    </xdr:from>
    <xdr:ext cx="467360" cy="256540"/>
    <xdr:sp macro="" textlink="">
      <xdr:nvSpPr>
        <xdr:cNvPr id="255" name="n_2aveValue【体育館・プール】&#10;一人当たり面積"/>
        <xdr:cNvSpPr txBox="1"/>
      </xdr:nvSpPr>
      <xdr:spPr>
        <a:xfrm>
          <a:off x="8515350" y="108769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74930</xdr:rowOff>
    </xdr:from>
    <xdr:ext cx="467360" cy="256540"/>
    <xdr:sp macro="" textlink="">
      <xdr:nvSpPr>
        <xdr:cNvPr id="256" name="n_3aveValue【体育館・プール】&#10;一人当たり面積"/>
        <xdr:cNvSpPr txBox="1"/>
      </xdr:nvSpPr>
      <xdr:spPr>
        <a:xfrm>
          <a:off x="7626350" y="10876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60325</xdr:rowOff>
    </xdr:from>
    <xdr:ext cx="467360" cy="259080"/>
    <xdr:sp macro="" textlink="">
      <xdr:nvSpPr>
        <xdr:cNvPr id="257" name="n_4aveValue【体育館・プール】&#10;一人当たり面積"/>
        <xdr:cNvSpPr txBox="1"/>
      </xdr:nvSpPr>
      <xdr:spPr>
        <a:xfrm>
          <a:off x="6737350" y="10861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26035</xdr:rowOff>
    </xdr:from>
    <xdr:ext cx="469900" cy="259080"/>
    <xdr:sp macro="" textlink="">
      <xdr:nvSpPr>
        <xdr:cNvPr id="258" name="n_1mainValue【体育館・プール】&#10;一人当たり面積"/>
        <xdr:cNvSpPr txBox="1"/>
      </xdr:nvSpPr>
      <xdr:spPr>
        <a:xfrm>
          <a:off x="9391650" y="10484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26035</xdr:rowOff>
    </xdr:from>
    <xdr:ext cx="467360" cy="259080"/>
    <xdr:sp macro="" textlink="">
      <xdr:nvSpPr>
        <xdr:cNvPr id="259" name="n_2mainValue【体育館・プール】&#10;一人当たり面積"/>
        <xdr:cNvSpPr txBox="1"/>
      </xdr:nvSpPr>
      <xdr:spPr>
        <a:xfrm>
          <a:off x="8515350" y="10484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48260</xdr:rowOff>
    </xdr:from>
    <xdr:ext cx="467360" cy="259080"/>
    <xdr:sp macro="" textlink="">
      <xdr:nvSpPr>
        <xdr:cNvPr id="260" name="n_3mainValue【体育館・プール】&#10;一人当たり面積"/>
        <xdr:cNvSpPr txBox="1"/>
      </xdr:nvSpPr>
      <xdr:spPr>
        <a:xfrm>
          <a:off x="7626350" y="10506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143510</xdr:rowOff>
    </xdr:from>
    <xdr:ext cx="467360" cy="256540"/>
    <xdr:sp macro="" textlink="">
      <xdr:nvSpPr>
        <xdr:cNvPr id="261" name="n_4mainValue【体育館・プール】&#10;一人当たり面積"/>
        <xdr:cNvSpPr txBox="1"/>
      </xdr:nvSpPr>
      <xdr:spPr>
        <a:xfrm>
          <a:off x="6737350" y="104305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0" name="テキスト ボックス 269"/>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2" name="テキスト ボックス 271"/>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4" name="テキスト ボックス 273"/>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0" name="テキスト ボックス 279"/>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4" name="テキスト ボックス 283"/>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109220</xdr:rowOff>
    </xdr:to>
    <xdr:cxnSp macro="">
      <xdr:nvCxnSpPr>
        <xdr:cNvPr id="286" name="直線コネクタ 285"/>
        <xdr:cNvCxnSpPr/>
      </xdr:nvCxnSpPr>
      <xdr:spPr>
        <a:xfrm flipV="1">
          <a:off x="4634865" y="13268325"/>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6540"/>
    <xdr:sp macro="" textlink="">
      <xdr:nvSpPr>
        <xdr:cNvPr id="287" name="【福祉施設】&#10;有形固定資産減価償却率最小値テキスト"/>
        <xdr:cNvSpPr txBox="1"/>
      </xdr:nvSpPr>
      <xdr:spPr>
        <a:xfrm>
          <a:off x="4673600" y="148570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8" name="直線コネクタ 287"/>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13335</xdr:rowOff>
    </xdr:from>
    <xdr:ext cx="405130" cy="259080"/>
    <xdr:sp macro="" textlink="">
      <xdr:nvSpPr>
        <xdr:cNvPr id="289" name="【福祉施設】&#10;有形固定資産減価償却率最大値テキスト"/>
        <xdr:cNvSpPr txBox="1"/>
      </xdr:nvSpPr>
      <xdr:spPr>
        <a:xfrm>
          <a:off x="4673600" y="13043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113030</xdr:rowOff>
    </xdr:from>
    <xdr:ext cx="405130" cy="259080"/>
    <xdr:sp macro="" textlink="">
      <xdr:nvSpPr>
        <xdr:cNvPr id="291" name="【福祉施設】&#10;有形固定資産減価償却率平均値テキスト"/>
        <xdr:cNvSpPr txBox="1"/>
      </xdr:nvSpPr>
      <xdr:spPr>
        <a:xfrm>
          <a:off x="4673600" y="13829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19685</xdr:rowOff>
    </xdr:from>
    <xdr:to>
      <xdr:col>10</xdr:col>
      <xdr:colOff>165100</xdr:colOff>
      <xdr:row>81</xdr:row>
      <xdr:rowOff>121285</xdr:rowOff>
    </xdr:to>
    <xdr:sp macro="" textlink="">
      <xdr:nvSpPr>
        <xdr:cNvPr id="295" name="フローチャート: 判断 294"/>
        <xdr:cNvSpPr/>
      </xdr:nvSpPr>
      <xdr:spPr>
        <a:xfrm>
          <a:off x="1968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xdr:rowOff>
    </xdr:from>
    <xdr:to>
      <xdr:col>6</xdr:col>
      <xdr:colOff>38100</xdr:colOff>
      <xdr:row>81</xdr:row>
      <xdr:rowOff>102235</xdr:rowOff>
    </xdr:to>
    <xdr:sp macro="" textlink="">
      <xdr:nvSpPr>
        <xdr:cNvPr id="296" name="フローチャート: 判断 295"/>
        <xdr:cNvSpPr/>
      </xdr:nvSpPr>
      <xdr:spPr>
        <a:xfrm>
          <a:off x="10795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302" name="楕円 301"/>
        <xdr:cNvSpPr/>
      </xdr:nvSpPr>
      <xdr:spPr>
        <a:xfrm>
          <a:off x="4584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89535</xdr:rowOff>
    </xdr:from>
    <xdr:ext cx="405130" cy="256540"/>
    <xdr:sp macro="" textlink="">
      <xdr:nvSpPr>
        <xdr:cNvPr id="303" name="【福祉施設】&#10;有形固定資産減価償却率該当値テキスト"/>
        <xdr:cNvSpPr txBox="1"/>
      </xdr:nvSpPr>
      <xdr:spPr>
        <a:xfrm>
          <a:off x="4673600" y="139769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59690</xdr:rowOff>
    </xdr:from>
    <xdr:to>
      <xdr:col>20</xdr:col>
      <xdr:colOff>38100</xdr:colOff>
      <xdr:row>81</xdr:row>
      <xdr:rowOff>161290</xdr:rowOff>
    </xdr:to>
    <xdr:sp macro="" textlink="">
      <xdr:nvSpPr>
        <xdr:cNvPr id="304" name="楕円 303"/>
        <xdr:cNvSpPr/>
      </xdr:nvSpPr>
      <xdr:spPr>
        <a:xfrm>
          <a:off x="37465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110490</xdr:rowOff>
    </xdr:from>
    <xdr:to>
      <xdr:col>24</xdr:col>
      <xdr:colOff>63500</xdr:colOff>
      <xdr:row>81</xdr:row>
      <xdr:rowOff>161925</xdr:rowOff>
    </xdr:to>
    <xdr:cxnSp macro="">
      <xdr:nvCxnSpPr>
        <xdr:cNvPr id="305" name="直線コネクタ 304"/>
        <xdr:cNvCxnSpPr/>
      </xdr:nvCxnSpPr>
      <xdr:spPr>
        <a:xfrm>
          <a:off x="3797300" y="1399794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306" name="楕円 305"/>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110490</xdr:rowOff>
    </xdr:to>
    <xdr:cxnSp macro="">
      <xdr:nvCxnSpPr>
        <xdr:cNvPr id="307" name="直線コネクタ 306"/>
        <xdr:cNvCxnSpPr/>
      </xdr:nvCxnSpPr>
      <xdr:spPr>
        <a:xfrm>
          <a:off x="2908300" y="139712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308" name="楕円 307"/>
        <xdr:cNvSpPr/>
      </xdr:nvSpPr>
      <xdr:spPr>
        <a:xfrm>
          <a:off x="196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83820</xdr:rowOff>
    </xdr:to>
    <xdr:cxnSp macro="">
      <xdr:nvCxnSpPr>
        <xdr:cNvPr id="309" name="直線コネクタ 308"/>
        <xdr:cNvCxnSpPr/>
      </xdr:nvCxnSpPr>
      <xdr:spPr>
        <a:xfrm>
          <a:off x="2019300" y="138988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84455</xdr:rowOff>
    </xdr:from>
    <xdr:to>
      <xdr:col>6</xdr:col>
      <xdr:colOff>38100</xdr:colOff>
      <xdr:row>81</xdr:row>
      <xdr:rowOff>14605</xdr:rowOff>
    </xdr:to>
    <xdr:sp macro="" textlink="">
      <xdr:nvSpPr>
        <xdr:cNvPr id="310" name="楕円 309"/>
        <xdr:cNvSpPr/>
      </xdr:nvSpPr>
      <xdr:spPr>
        <a:xfrm>
          <a:off x="1079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135255</xdr:rowOff>
    </xdr:from>
    <xdr:to>
      <xdr:col>10</xdr:col>
      <xdr:colOff>114300</xdr:colOff>
      <xdr:row>81</xdr:row>
      <xdr:rowOff>11430</xdr:rowOff>
    </xdr:to>
    <xdr:cxnSp macro="">
      <xdr:nvCxnSpPr>
        <xdr:cNvPr id="311" name="直線コネクタ 310"/>
        <xdr:cNvCxnSpPr/>
      </xdr:nvCxnSpPr>
      <xdr:spPr>
        <a:xfrm>
          <a:off x="1130300" y="138512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15240</xdr:rowOff>
    </xdr:from>
    <xdr:ext cx="405130" cy="259080"/>
    <xdr:sp macro="" textlink="">
      <xdr:nvSpPr>
        <xdr:cNvPr id="312" name="n_1aveValue【福祉施設】&#10;有形固定資産減価償却率"/>
        <xdr:cNvSpPr txBox="1"/>
      </xdr:nvSpPr>
      <xdr:spPr>
        <a:xfrm>
          <a:off x="3582035" y="14074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1905</xdr:rowOff>
    </xdr:from>
    <xdr:ext cx="402590" cy="259080"/>
    <xdr:sp macro="" textlink="">
      <xdr:nvSpPr>
        <xdr:cNvPr id="313" name="n_2aveValue【福祉施設】&#10;有形固定資産減価償却率"/>
        <xdr:cNvSpPr txBox="1"/>
      </xdr:nvSpPr>
      <xdr:spPr>
        <a:xfrm>
          <a:off x="2705735" y="14060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112395</xdr:rowOff>
    </xdr:from>
    <xdr:ext cx="402590" cy="256540"/>
    <xdr:sp macro="" textlink="">
      <xdr:nvSpPr>
        <xdr:cNvPr id="314" name="n_3aveValue【福祉施設】&#10;有形固定資産減価償却率"/>
        <xdr:cNvSpPr txBox="1"/>
      </xdr:nvSpPr>
      <xdr:spPr>
        <a:xfrm>
          <a:off x="1816735" y="139998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93345</xdr:rowOff>
    </xdr:from>
    <xdr:ext cx="402590" cy="259080"/>
    <xdr:sp macro="" textlink="">
      <xdr:nvSpPr>
        <xdr:cNvPr id="315" name="n_4aveValue【福祉施設】&#10;有形固定資産減価償却率"/>
        <xdr:cNvSpPr txBox="1"/>
      </xdr:nvSpPr>
      <xdr:spPr>
        <a:xfrm>
          <a:off x="927735" y="13980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6350</xdr:rowOff>
    </xdr:from>
    <xdr:ext cx="405130" cy="256540"/>
    <xdr:sp macro="" textlink="">
      <xdr:nvSpPr>
        <xdr:cNvPr id="316" name="n_1mainValue【福祉施設】&#10;有形固定資産減価償却率"/>
        <xdr:cNvSpPr txBox="1"/>
      </xdr:nvSpPr>
      <xdr:spPr>
        <a:xfrm>
          <a:off x="3582035" y="13722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151130</xdr:rowOff>
    </xdr:from>
    <xdr:ext cx="402590" cy="259080"/>
    <xdr:sp macro="" textlink="">
      <xdr:nvSpPr>
        <xdr:cNvPr id="317" name="n_2mainValue【福祉施設】&#10;有形固定資産減価償却率"/>
        <xdr:cNvSpPr txBox="1"/>
      </xdr:nvSpPr>
      <xdr:spPr>
        <a:xfrm>
          <a:off x="2705735" y="13695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78740</xdr:rowOff>
    </xdr:from>
    <xdr:ext cx="402590" cy="259080"/>
    <xdr:sp macro="" textlink="">
      <xdr:nvSpPr>
        <xdr:cNvPr id="318" name="n_3mainValue【福祉施設】&#10;有形固定資産減価償却率"/>
        <xdr:cNvSpPr txBox="1"/>
      </xdr:nvSpPr>
      <xdr:spPr>
        <a:xfrm>
          <a:off x="1816735" y="13623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31115</xdr:rowOff>
    </xdr:from>
    <xdr:ext cx="402590" cy="256540"/>
    <xdr:sp macro="" textlink="">
      <xdr:nvSpPr>
        <xdr:cNvPr id="319" name="n_4mainValue【福祉施設】&#10;有形固定資産減価償却率"/>
        <xdr:cNvSpPr txBox="1"/>
      </xdr:nvSpPr>
      <xdr:spPr>
        <a:xfrm>
          <a:off x="927735" y="13575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8" name="テキスト ボックス 327"/>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1" name="テキスト ボックス 330"/>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3" name="テキスト ボックス 332"/>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5" name="テキスト ボックス 334"/>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37" name="テキスト ボックス 336"/>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9" name="テキスト ボックス 338"/>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170815</xdr:rowOff>
    </xdr:from>
    <xdr:to>
      <xdr:col>54</xdr:col>
      <xdr:colOff>189865</xdr:colOff>
      <xdr:row>86</xdr:row>
      <xdr:rowOff>36830</xdr:rowOff>
    </xdr:to>
    <xdr:cxnSp macro="">
      <xdr:nvCxnSpPr>
        <xdr:cNvPr id="341" name="直線コネクタ 340"/>
        <xdr:cNvCxnSpPr/>
      </xdr:nvCxnSpPr>
      <xdr:spPr>
        <a:xfrm flipV="1">
          <a:off x="10476865" y="13715365"/>
          <a:ext cx="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6540"/>
    <xdr:sp macro="" textlink="">
      <xdr:nvSpPr>
        <xdr:cNvPr id="342" name="【福祉施設】&#10;一人当たり面積最小値テキスト"/>
        <xdr:cNvSpPr txBox="1"/>
      </xdr:nvSpPr>
      <xdr:spPr>
        <a:xfrm>
          <a:off x="10515600" y="14785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36830</xdr:rowOff>
    </xdr:from>
    <xdr:to>
      <xdr:col>55</xdr:col>
      <xdr:colOff>88900</xdr:colOff>
      <xdr:row>86</xdr:row>
      <xdr:rowOff>36830</xdr:rowOff>
    </xdr:to>
    <xdr:cxnSp macro="">
      <xdr:nvCxnSpPr>
        <xdr:cNvPr id="343" name="直線コネクタ 342"/>
        <xdr:cNvCxnSpPr/>
      </xdr:nvCxnSpPr>
      <xdr:spPr>
        <a:xfrm>
          <a:off x="10388600" y="1478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117475</xdr:rowOff>
    </xdr:from>
    <xdr:ext cx="469900" cy="259080"/>
    <xdr:sp macro="" textlink="">
      <xdr:nvSpPr>
        <xdr:cNvPr id="344" name="【福祉施設】&#10;一人当たり面積最大値テキスト"/>
        <xdr:cNvSpPr txBox="1"/>
      </xdr:nvSpPr>
      <xdr:spPr>
        <a:xfrm>
          <a:off x="105156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170815</xdr:rowOff>
    </xdr:from>
    <xdr:to>
      <xdr:col>55</xdr:col>
      <xdr:colOff>88900</xdr:colOff>
      <xdr:row>79</xdr:row>
      <xdr:rowOff>170815</xdr:rowOff>
    </xdr:to>
    <xdr:cxnSp macro="">
      <xdr:nvCxnSpPr>
        <xdr:cNvPr id="345" name="直線コネクタ 344"/>
        <xdr:cNvCxnSpPr/>
      </xdr:nvCxnSpPr>
      <xdr:spPr>
        <a:xfrm>
          <a:off x="10388600" y="1371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52070</xdr:rowOff>
    </xdr:from>
    <xdr:ext cx="469900" cy="256540"/>
    <xdr:sp macro="" textlink="">
      <xdr:nvSpPr>
        <xdr:cNvPr id="346" name="【福祉施設】&#10;一人当たり面積平均値テキスト"/>
        <xdr:cNvSpPr txBox="1"/>
      </xdr:nvSpPr>
      <xdr:spPr>
        <a:xfrm>
          <a:off x="10515600" y="146253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73025</xdr:rowOff>
    </xdr:from>
    <xdr:to>
      <xdr:col>55</xdr:col>
      <xdr:colOff>50800</xdr:colOff>
      <xdr:row>86</xdr:row>
      <xdr:rowOff>3175</xdr:rowOff>
    </xdr:to>
    <xdr:sp macro="" textlink="">
      <xdr:nvSpPr>
        <xdr:cNvPr id="347" name="フローチャート: 判断 346"/>
        <xdr:cNvSpPr/>
      </xdr:nvSpPr>
      <xdr:spPr>
        <a:xfrm>
          <a:off x="104267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99060</xdr:rowOff>
    </xdr:from>
    <xdr:to>
      <xdr:col>46</xdr:col>
      <xdr:colOff>38100</xdr:colOff>
      <xdr:row>86</xdr:row>
      <xdr:rowOff>29210</xdr:rowOff>
    </xdr:to>
    <xdr:sp macro="" textlink="">
      <xdr:nvSpPr>
        <xdr:cNvPr id="349" name="フローチャート: 判断 348"/>
        <xdr:cNvSpPr/>
      </xdr:nvSpPr>
      <xdr:spPr>
        <a:xfrm>
          <a:off x="8699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96520</xdr:rowOff>
    </xdr:from>
    <xdr:to>
      <xdr:col>41</xdr:col>
      <xdr:colOff>101600</xdr:colOff>
      <xdr:row>86</xdr:row>
      <xdr:rowOff>26670</xdr:rowOff>
    </xdr:to>
    <xdr:sp macro="" textlink="">
      <xdr:nvSpPr>
        <xdr:cNvPr id="350" name="フローチャート: 判断 349"/>
        <xdr:cNvSpPr/>
      </xdr:nvSpPr>
      <xdr:spPr>
        <a:xfrm>
          <a:off x="7810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83820</xdr:rowOff>
    </xdr:from>
    <xdr:to>
      <xdr:col>36</xdr:col>
      <xdr:colOff>165100</xdr:colOff>
      <xdr:row>86</xdr:row>
      <xdr:rowOff>13970</xdr:rowOff>
    </xdr:to>
    <xdr:sp macro="" textlink="">
      <xdr:nvSpPr>
        <xdr:cNvPr id="351" name="フローチャート: 判断 350"/>
        <xdr:cNvSpPr/>
      </xdr:nvSpPr>
      <xdr:spPr>
        <a:xfrm>
          <a:off x="6921500" y="146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121920</xdr:rowOff>
    </xdr:from>
    <xdr:to>
      <xdr:col>55</xdr:col>
      <xdr:colOff>50800</xdr:colOff>
      <xdr:row>85</xdr:row>
      <xdr:rowOff>52070</xdr:rowOff>
    </xdr:to>
    <xdr:sp macro="" textlink="">
      <xdr:nvSpPr>
        <xdr:cNvPr id="357" name="楕円 356"/>
        <xdr:cNvSpPr/>
      </xdr:nvSpPr>
      <xdr:spPr>
        <a:xfrm>
          <a:off x="104267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144780</xdr:rowOff>
    </xdr:from>
    <xdr:ext cx="469900" cy="256540"/>
    <xdr:sp macro="" textlink="">
      <xdr:nvSpPr>
        <xdr:cNvPr id="358" name="【福祉施設】&#10;一人当たり面積該当値テキスト"/>
        <xdr:cNvSpPr txBox="1"/>
      </xdr:nvSpPr>
      <xdr:spPr>
        <a:xfrm>
          <a:off x="10515600" y="14375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123190</xdr:rowOff>
    </xdr:from>
    <xdr:to>
      <xdr:col>50</xdr:col>
      <xdr:colOff>165100</xdr:colOff>
      <xdr:row>85</xdr:row>
      <xdr:rowOff>53340</xdr:rowOff>
    </xdr:to>
    <xdr:sp macro="" textlink="">
      <xdr:nvSpPr>
        <xdr:cNvPr id="359" name="楕円 358"/>
        <xdr:cNvSpPr/>
      </xdr:nvSpPr>
      <xdr:spPr>
        <a:xfrm>
          <a:off x="9588500" y="14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xdr:rowOff>
    </xdr:from>
    <xdr:to>
      <xdr:col>55</xdr:col>
      <xdr:colOff>0</xdr:colOff>
      <xdr:row>85</xdr:row>
      <xdr:rowOff>2540</xdr:rowOff>
    </xdr:to>
    <xdr:cxnSp macro="">
      <xdr:nvCxnSpPr>
        <xdr:cNvPr id="360" name="直線コネクタ 359"/>
        <xdr:cNvCxnSpPr/>
      </xdr:nvCxnSpPr>
      <xdr:spPr>
        <a:xfrm flipV="1">
          <a:off x="9639300" y="145745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121285</xdr:rowOff>
    </xdr:from>
    <xdr:to>
      <xdr:col>46</xdr:col>
      <xdr:colOff>38100</xdr:colOff>
      <xdr:row>85</xdr:row>
      <xdr:rowOff>52070</xdr:rowOff>
    </xdr:to>
    <xdr:sp macro="" textlink="">
      <xdr:nvSpPr>
        <xdr:cNvPr id="361" name="楕円 360"/>
        <xdr:cNvSpPr/>
      </xdr:nvSpPr>
      <xdr:spPr>
        <a:xfrm>
          <a:off x="8699500" y="1452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xdr:rowOff>
    </xdr:from>
    <xdr:to>
      <xdr:col>50</xdr:col>
      <xdr:colOff>114300</xdr:colOff>
      <xdr:row>85</xdr:row>
      <xdr:rowOff>2540</xdr:rowOff>
    </xdr:to>
    <xdr:cxnSp macro="">
      <xdr:nvCxnSpPr>
        <xdr:cNvPr id="362" name="直線コネクタ 361"/>
        <xdr:cNvCxnSpPr/>
      </xdr:nvCxnSpPr>
      <xdr:spPr>
        <a:xfrm>
          <a:off x="8750300" y="145738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116840</xdr:rowOff>
    </xdr:from>
    <xdr:to>
      <xdr:col>41</xdr:col>
      <xdr:colOff>101600</xdr:colOff>
      <xdr:row>85</xdr:row>
      <xdr:rowOff>46990</xdr:rowOff>
    </xdr:to>
    <xdr:sp macro="" textlink="">
      <xdr:nvSpPr>
        <xdr:cNvPr id="363" name="楕円 362"/>
        <xdr:cNvSpPr/>
      </xdr:nvSpPr>
      <xdr:spPr>
        <a:xfrm>
          <a:off x="78105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167640</xdr:rowOff>
    </xdr:from>
    <xdr:to>
      <xdr:col>45</xdr:col>
      <xdr:colOff>177800</xdr:colOff>
      <xdr:row>85</xdr:row>
      <xdr:rowOff>635</xdr:rowOff>
    </xdr:to>
    <xdr:cxnSp macro="">
      <xdr:nvCxnSpPr>
        <xdr:cNvPr id="364" name="直線コネクタ 363"/>
        <xdr:cNvCxnSpPr/>
      </xdr:nvCxnSpPr>
      <xdr:spPr>
        <a:xfrm>
          <a:off x="7861300" y="145694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118110</xdr:rowOff>
    </xdr:from>
    <xdr:to>
      <xdr:col>36</xdr:col>
      <xdr:colOff>165100</xdr:colOff>
      <xdr:row>85</xdr:row>
      <xdr:rowOff>48260</xdr:rowOff>
    </xdr:to>
    <xdr:sp macro="" textlink="">
      <xdr:nvSpPr>
        <xdr:cNvPr id="365" name="楕円 364"/>
        <xdr:cNvSpPr/>
      </xdr:nvSpPr>
      <xdr:spPr>
        <a:xfrm>
          <a:off x="69215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167640</xdr:rowOff>
    </xdr:from>
    <xdr:to>
      <xdr:col>41</xdr:col>
      <xdr:colOff>50800</xdr:colOff>
      <xdr:row>84</xdr:row>
      <xdr:rowOff>168910</xdr:rowOff>
    </xdr:to>
    <xdr:cxnSp macro="">
      <xdr:nvCxnSpPr>
        <xdr:cNvPr id="366" name="直線コネクタ 365"/>
        <xdr:cNvCxnSpPr/>
      </xdr:nvCxnSpPr>
      <xdr:spPr>
        <a:xfrm flipV="1">
          <a:off x="6972300" y="14569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11430</xdr:rowOff>
    </xdr:from>
    <xdr:ext cx="469900" cy="259080"/>
    <xdr:sp macro="" textlink="">
      <xdr:nvSpPr>
        <xdr:cNvPr id="367" name="n_1aveValue【福祉施設】&#10;一人当たり面積"/>
        <xdr:cNvSpPr txBox="1"/>
      </xdr:nvSpPr>
      <xdr:spPr>
        <a:xfrm>
          <a:off x="9391650" y="1475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20320</xdr:rowOff>
    </xdr:from>
    <xdr:ext cx="467360" cy="256540"/>
    <xdr:sp macro="" textlink="">
      <xdr:nvSpPr>
        <xdr:cNvPr id="368" name="n_2aveValue【福祉施設】&#10;一人当たり面積"/>
        <xdr:cNvSpPr txBox="1"/>
      </xdr:nvSpPr>
      <xdr:spPr>
        <a:xfrm>
          <a:off x="8515350" y="14765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17780</xdr:rowOff>
    </xdr:from>
    <xdr:ext cx="467360" cy="256540"/>
    <xdr:sp macro="" textlink="">
      <xdr:nvSpPr>
        <xdr:cNvPr id="369" name="n_3aveValue【福祉施設】&#10;一人当たり面積"/>
        <xdr:cNvSpPr txBox="1"/>
      </xdr:nvSpPr>
      <xdr:spPr>
        <a:xfrm>
          <a:off x="7626350" y="14762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5080</xdr:rowOff>
    </xdr:from>
    <xdr:ext cx="467360" cy="259080"/>
    <xdr:sp macro="" textlink="">
      <xdr:nvSpPr>
        <xdr:cNvPr id="370" name="n_4aveValue【福祉施設】&#10;一人当たり面積"/>
        <xdr:cNvSpPr txBox="1"/>
      </xdr:nvSpPr>
      <xdr:spPr>
        <a:xfrm>
          <a:off x="6737350" y="14749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69850</xdr:rowOff>
    </xdr:from>
    <xdr:ext cx="469900" cy="259080"/>
    <xdr:sp macro="" textlink="">
      <xdr:nvSpPr>
        <xdr:cNvPr id="371" name="n_1mainValue【福祉施設】&#10;一人当たり面積"/>
        <xdr:cNvSpPr txBox="1"/>
      </xdr:nvSpPr>
      <xdr:spPr>
        <a:xfrm>
          <a:off x="9391650" y="14300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67945</xdr:rowOff>
    </xdr:from>
    <xdr:ext cx="467360" cy="258445"/>
    <xdr:sp macro="" textlink="">
      <xdr:nvSpPr>
        <xdr:cNvPr id="372" name="n_2mainValue【福祉施設】&#10;一人当たり面積"/>
        <xdr:cNvSpPr txBox="1"/>
      </xdr:nvSpPr>
      <xdr:spPr>
        <a:xfrm>
          <a:off x="8515350" y="14298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63500</xdr:rowOff>
    </xdr:from>
    <xdr:ext cx="467360" cy="256540"/>
    <xdr:sp macro="" textlink="">
      <xdr:nvSpPr>
        <xdr:cNvPr id="373" name="n_3mainValue【福祉施設】&#10;一人当たり面積"/>
        <xdr:cNvSpPr txBox="1"/>
      </xdr:nvSpPr>
      <xdr:spPr>
        <a:xfrm>
          <a:off x="7626350" y="14293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64770</xdr:rowOff>
    </xdr:from>
    <xdr:ext cx="467360" cy="256540"/>
    <xdr:sp macro="" textlink="">
      <xdr:nvSpPr>
        <xdr:cNvPr id="374" name="n_4mainValue【福祉施設】&#10;一人当たり面積"/>
        <xdr:cNvSpPr txBox="1"/>
      </xdr:nvSpPr>
      <xdr:spPr>
        <a:xfrm>
          <a:off x="6737350" y="142951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3" name="テキスト ボックス 382"/>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5" name="テキスト ボックス 384"/>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6" name="直線コネクタ 38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87" name="テキスト ボックス 386"/>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8" name="直線コネクタ 38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9" name="テキスト ボックス 38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0" name="直線コネクタ 38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1" name="テキスト ボックス 390"/>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2" name="直線コネクタ 39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3" name="テキスト ボックス 39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4" name="直線コネクタ 39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5" name="テキスト ボックス 39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6" name="直線コネクタ 39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397" name="テキスト ボックス 396"/>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53340</xdr:rowOff>
    </xdr:from>
    <xdr:to>
      <xdr:col>24</xdr:col>
      <xdr:colOff>62865</xdr:colOff>
      <xdr:row>108</xdr:row>
      <xdr:rowOff>95885</xdr:rowOff>
    </xdr:to>
    <xdr:cxnSp macro="">
      <xdr:nvCxnSpPr>
        <xdr:cNvPr id="400" name="直線コネクタ 399"/>
        <xdr:cNvCxnSpPr/>
      </xdr:nvCxnSpPr>
      <xdr:spPr>
        <a:xfrm flipV="1">
          <a:off x="4634865" y="1719834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99695</xdr:rowOff>
    </xdr:from>
    <xdr:ext cx="405130" cy="256540"/>
    <xdr:sp macro="" textlink="">
      <xdr:nvSpPr>
        <xdr:cNvPr id="401" name="【市民会館】&#10;有形固定資産減価償却率最小値テキスト"/>
        <xdr:cNvSpPr txBox="1"/>
      </xdr:nvSpPr>
      <xdr:spPr>
        <a:xfrm>
          <a:off x="4673600" y="186162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95885</xdr:rowOff>
    </xdr:from>
    <xdr:to>
      <xdr:col>24</xdr:col>
      <xdr:colOff>152400</xdr:colOff>
      <xdr:row>108</xdr:row>
      <xdr:rowOff>95885</xdr:rowOff>
    </xdr:to>
    <xdr:cxnSp macro="">
      <xdr:nvCxnSpPr>
        <xdr:cNvPr id="402" name="直線コネクタ 401"/>
        <xdr:cNvCxnSpPr/>
      </xdr:nvCxnSpPr>
      <xdr:spPr>
        <a:xfrm>
          <a:off x="4546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0</xdr:rowOff>
    </xdr:from>
    <xdr:ext cx="340360" cy="259080"/>
    <xdr:sp macro="" textlink="">
      <xdr:nvSpPr>
        <xdr:cNvPr id="403" name="【市民会館】&#10;有形固定資産減価償却率最大値テキスト"/>
        <xdr:cNvSpPr txBox="1"/>
      </xdr:nvSpPr>
      <xdr:spPr>
        <a:xfrm>
          <a:off x="4673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53340</xdr:rowOff>
    </xdr:from>
    <xdr:to>
      <xdr:col>24</xdr:col>
      <xdr:colOff>152400</xdr:colOff>
      <xdr:row>100</xdr:row>
      <xdr:rowOff>53340</xdr:rowOff>
    </xdr:to>
    <xdr:cxnSp macro="">
      <xdr:nvCxnSpPr>
        <xdr:cNvPr id="404" name="直線コネクタ 403"/>
        <xdr:cNvCxnSpPr/>
      </xdr:nvCxnSpPr>
      <xdr:spPr>
        <a:xfrm>
          <a:off x="4546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78740</xdr:rowOff>
    </xdr:from>
    <xdr:ext cx="405130" cy="259080"/>
    <xdr:sp macro="" textlink="">
      <xdr:nvSpPr>
        <xdr:cNvPr id="405" name="【市民会館】&#10;有形固定資産減価償却率平均値テキスト"/>
        <xdr:cNvSpPr txBox="1"/>
      </xdr:nvSpPr>
      <xdr:spPr>
        <a:xfrm>
          <a:off x="4673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100330</xdr:rowOff>
    </xdr:from>
    <xdr:to>
      <xdr:col>24</xdr:col>
      <xdr:colOff>114300</xdr:colOff>
      <xdr:row>105</xdr:row>
      <xdr:rowOff>30480</xdr:rowOff>
    </xdr:to>
    <xdr:sp macro="" textlink="">
      <xdr:nvSpPr>
        <xdr:cNvPr id="406" name="フローチャート: 判断 405"/>
        <xdr:cNvSpPr/>
      </xdr:nvSpPr>
      <xdr:spPr>
        <a:xfrm>
          <a:off x="4584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111760</xdr:rowOff>
    </xdr:from>
    <xdr:to>
      <xdr:col>20</xdr:col>
      <xdr:colOff>38100</xdr:colOff>
      <xdr:row>105</xdr:row>
      <xdr:rowOff>41910</xdr:rowOff>
    </xdr:to>
    <xdr:sp macro="" textlink="">
      <xdr:nvSpPr>
        <xdr:cNvPr id="407" name="フローチャート: 判断 406"/>
        <xdr:cNvSpPr/>
      </xdr:nvSpPr>
      <xdr:spPr>
        <a:xfrm>
          <a:off x="3746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57785</xdr:rowOff>
    </xdr:from>
    <xdr:to>
      <xdr:col>15</xdr:col>
      <xdr:colOff>101600</xdr:colOff>
      <xdr:row>104</xdr:row>
      <xdr:rowOff>159385</xdr:rowOff>
    </xdr:to>
    <xdr:sp macro="" textlink="">
      <xdr:nvSpPr>
        <xdr:cNvPr id="408" name="フローチャート: 判断 407"/>
        <xdr:cNvSpPr/>
      </xdr:nvSpPr>
      <xdr:spPr>
        <a:xfrm>
          <a:off x="2857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67945</xdr:rowOff>
    </xdr:from>
    <xdr:to>
      <xdr:col>10</xdr:col>
      <xdr:colOff>165100</xdr:colOff>
      <xdr:row>104</xdr:row>
      <xdr:rowOff>169545</xdr:rowOff>
    </xdr:to>
    <xdr:sp macro="" textlink="">
      <xdr:nvSpPr>
        <xdr:cNvPr id="409" name="フローチャート: 判断 408"/>
        <xdr:cNvSpPr/>
      </xdr:nvSpPr>
      <xdr:spPr>
        <a:xfrm>
          <a:off x="1968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410" name="フローチャート: 判断 409"/>
        <xdr:cNvSpPr/>
      </xdr:nvSpPr>
      <xdr:spPr>
        <a:xfrm>
          <a:off x="1079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109220</xdr:rowOff>
    </xdr:from>
    <xdr:to>
      <xdr:col>24</xdr:col>
      <xdr:colOff>114300</xdr:colOff>
      <xdr:row>104</xdr:row>
      <xdr:rowOff>38735</xdr:rowOff>
    </xdr:to>
    <xdr:sp macro="" textlink="">
      <xdr:nvSpPr>
        <xdr:cNvPr id="416" name="楕円 415"/>
        <xdr:cNvSpPr/>
      </xdr:nvSpPr>
      <xdr:spPr>
        <a:xfrm>
          <a:off x="4584700" y="1776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132080</xdr:rowOff>
    </xdr:from>
    <xdr:ext cx="405130" cy="256540"/>
    <xdr:sp macro="" textlink="">
      <xdr:nvSpPr>
        <xdr:cNvPr id="417" name="【市民会館】&#10;有形固定資産減価償却率該当値テキスト"/>
        <xdr:cNvSpPr txBox="1"/>
      </xdr:nvSpPr>
      <xdr:spPr>
        <a:xfrm>
          <a:off x="4673600" y="17619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113665</xdr:rowOff>
    </xdr:from>
    <xdr:to>
      <xdr:col>20</xdr:col>
      <xdr:colOff>38100</xdr:colOff>
      <xdr:row>104</xdr:row>
      <xdr:rowOff>43815</xdr:rowOff>
    </xdr:to>
    <xdr:sp macro="" textlink="">
      <xdr:nvSpPr>
        <xdr:cNvPr id="418" name="楕円 417"/>
        <xdr:cNvSpPr/>
      </xdr:nvSpPr>
      <xdr:spPr>
        <a:xfrm>
          <a:off x="37465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159385</xdr:rowOff>
    </xdr:from>
    <xdr:to>
      <xdr:col>24</xdr:col>
      <xdr:colOff>63500</xdr:colOff>
      <xdr:row>103</xdr:row>
      <xdr:rowOff>164465</xdr:rowOff>
    </xdr:to>
    <xdr:cxnSp macro="">
      <xdr:nvCxnSpPr>
        <xdr:cNvPr id="419" name="直線コネクタ 418"/>
        <xdr:cNvCxnSpPr/>
      </xdr:nvCxnSpPr>
      <xdr:spPr>
        <a:xfrm flipV="1">
          <a:off x="3797300" y="178187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118745</xdr:rowOff>
    </xdr:from>
    <xdr:to>
      <xdr:col>15</xdr:col>
      <xdr:colOff>101600</xdr:colOff>
      <xdr:row>104</xdr:row>
      <xdr:rowOff>48895</xdr:rowOff>
    </xdr:to>
    <xdr:sp macro="" textlink="">
      <xdr:nvSpPr>
        <xdr:cNvPr id="420" name="楕円 419"/>
        <xdr:cNvSpPr/>
      </xdr:nvSpPr>
      <xdr:spPr>
        <a:xfrm>
          <a:off x="2857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164465</xdr:rowOff>
    </xdr:from>
    <xdr:to>
      <xdr:col>19</xdr:col>
      <xdr:colOff>177800</xdr:colOff>
      <xdr:row>103</xdr:row>
      <xdr:rowOff>169545</xdr:rowOff>
    </xdr:to>
    <xdr:cxnSp macro="">
      <xdr:nvCxnSpPr>
        <xdr:cNvPr id="421" name="直線コネクタ 420"/>
        <xdr:cNvCxnSpPr/>
      </xdr:nvCxnSpPr>
      <xdr:spPr>
        <a:xfrm flipV="1">
          <a:off x="2908300" y="17823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126365</xdr:rowOff>
    </xdr:from>
    <xdr:to>
      <xdr:col>10</xdr:col>
      <xdr:colOff>165100</xdr:colOff>
      <xdr:row>104</xdr:row>
      <xdr:rowOff>56515</xdr:rowOff>
    </xdr:to>
    <xdr:sp macro="" textlink="">
      <xdr:nvSpPr>
        <xdr:cNvPr id="422" name="楕円 421"/>
        <xdr:cNvSpPr/>
      </xdr:nvSpPr>
      <xdr:spPr>
        <a:xfrm>
          <a:off x="1968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169545</xdr:rowOff>
    </xdr:from>
    <xdr:to>
      <xdr:col>15</xdr:col>
      <xdr:colOff>50800</xdr:colOff>
      <xdr:row>104</xdr:row>
      <xdr:rowOff>6350</xdr:rowOff>
    </xdr:to>
    <xdr:cxnSp macro="">
      <xdr:nvCxnSpPr>
        <xdr:cNvPr id="423" name="直線コネクタ 422"/>
        <xdr:cNvCxnSpPr/>
      </xdr:nvCxnSpPr>
      <xdr:spPr>
        <a:xfrm flipV="1">
          <a:off x="2019300" y="17828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111760</xdr:rowOff>
    </xdr:from>
    <xdr:to>
      <xdr:col>6</xdr:col>
      <xdr:colOff>38100</xdr:colOff>
      <xdr:row>104</xdr:row>
      <xdr:rowOff>41910</xdr:rowOff>
    </xdr:to>
    <xdr:sp macro="" textlink="">
      <xdr:nvSpPr>
        <xdr:cNvPr id="424" name="楕円 423"/>
        <xdr:cNvSpPr/>
      </xdr:nvSpPr>
      <xdr:spPr>
        <a:xfrm>
          <a:off x="1079500" y="177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162560</xdr:rowOff>
    </xdr:from>
    <xdr:to>
      <xdr:col>10</xdr:col>
      <xdr:colOff>114300</xdr:colOff>
      <xdr:row>104</xdr:row>
      <xdr:rowOff>6350</xdr:rowOff>
    </xdr:to>
    <xdr:cxnSp macro="">
      <xdr:nvCxnSpPr>
        <xdr:cNvPr id="425" name="直線コネクタ 424"/>
        <xdr:cNvCxnSpPr/>
      </xdr:nvCxnSpPr>
      <xdr:spPr>
        <a:xfrm>
          <a:off x="1130300" y="178219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33020</xdr:rowOff>
    </xdr:from>
    <xdr:ext cx="405130" cy="259080"/>
    <xdr:sp macro="" textlink="">
      <xdr:nvSpPr>
        <xdr:cNvPr id="426" name="n_1aveValue【市民会館】&#10;有形固定資産減価償却率"/>
        <xdr:cNvSpPr txBox="1"/>
      </xdr:nvSpPr>
      <xdr:spPr>
        <a:xfrm>
          <a:off x="3582035" y="1803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150495</xdr:rowOff>
    </xdr:from>
    <xdr:ext cx="402590" cy="259080"/>
    <xdr:sp macro="" textlink="">
      <xdr:nvSpPr>
        <xdr:cNvPr id="427" name="n_2aveValue【市民会館】&#10;有形固定資産減価償却率"/>
        <xdr:cNvSpPr txBox="1"/>
      </xdr:nvSpPr>
      <xdr:spPr>
        <a:xfrm>
          <a:off x="2705735" y="17981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160655</xdr:rowOff>
    </xdr:from>
    <xdr:ext cx="402590" cy="259080"/>
    <xdr:sp macro="" textlink="">
      <xdr:nvSpPr>
        <xdr:cNvPr id="428" name="n_3aveValue【市民会館】&#10;有形固定資産減価償却率"/>
        <xdr:cNvSpPr txBox="1"/>
      </xdr:nvSpPr>
      <xdr:spPr>
        <a:xfrm>
          <a:off x="1816735" y="17991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158750</xdr:rowOff>
    </xdr:from>
    <xdr:ext cx="402590" cy="259080"/>
    <xdr:sp macro="" textlink="">
      <xdr:nvSpPr>
        <xdr:cNvPr id="429" name="n_4aveValue【市民会館】&#10;有形固定資産減価償却率"/>
        <xdr:cNvSpPr txBox="1"/>
      </xdr:nvSpPr>
      <xdr:spPr>
        <a:xfrm>
          <a:off x="927735" y="17989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60325</xdr:rowOff>
    </xdr:from>
    <xdr:ext cx="405130" cy="259080"/>
    <xdr:sp macro="" textlink="">
      <xdr:nvSpPr>
        <xdr:cNvPr id="430" name="n_1mainValue【市民会館】&#10;有形固定資産減価償却率"/>
        <xdr:cNvSpPr txBox="1"/>
      </xdr:nvSpPr>
      <xdr:spPr>
        <a:xfrm>
          <a:off x="3582035" y="17548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65405</xdr:rowOff>
    </xdr:from>
    <xdr:ext cx="402590" cy="256540"/>
    <xdr:sp macro="" textlink="">
      <xdr:nvSpPr>
        <xdr:cNvPr id="431" name="n_2mainValue【市民会館】&#10;有形固定資産減価償却率"/>
        <xdr:cNvSpPr txBox="1"/>
      </xdr:nvSpPr>
      <xdr:spPr>
        <a:xfrm>
          <a:off x="2705735" y="17553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73025</xdr:rowOff>
    </xdr:from>
    <xdr:ext cx="402590" cy="259080"/>
    <xdr:sp macro="" textlink="">
      <xdr:nvSpPr>
        <xdr:cNvPr id="432" name="n_3mainValue【市民会館】&#10;有形固定資産減価償却率"/>
        <xdr:cNvSpPr txBox="1"/>
      </xdr:nvSpPr>
      <xdr:spPr>
        <a:xfrm>
          <a:off x="1816735" y="17560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58420</xdr:rowOff>
    </xdr:from>
    <xdr:ext cx="402590" cy="259080"/>
    <xdr:sp macro="" textlink="">
      <xdr:nvSpPr>
        <xdr:cNvPr id="433" name="n_4mainValue【市民会館】&#10;有形固定資産減価償却率"/>
        <xdr:cNvSpPr txBox="1"/>
      </xdr:nvSpPr>
      <xdr:spPr>
        <a:xfrm>
          <a:off x="927735" y="17546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2" name="テキスト ボックス 441"/>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445" name="テキスト ボックス 444"/>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447" name="テキスト ボックス 446"/>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449" name="テキスト ボックス 448"/>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451" name="テキスト ボックス 450"/>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3" name="テキスト ボックス 452"/>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11430</xdr:rowOff>
    </xdr:from>
    <xdr:to>
      <xdr:col>54</xdr:col>
      <xdr:colOff>189865</xdr:colOff>
      <xdr:row>108</xdr:row>
      <xdr:rowOff>68580</xdr:rowOff>
    </xdr:to>
    <xdr:cxnSp macro="">
      <xdr:nvCxnSpPr>
        <xdr:cNvPr id="455" name="直線コネクタ 454"/>
        <xdr:cNvCxnSpPr/>
      </xdr:nvCxnSpPr>
      <xdr:spPr>
        <a:xfrm flipV="1">
          <a:off x="10476865" y="17499330"/>
          <a:ext cx="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73025</xdr:rowOff>
    </xdr:from>
    <xdr:ext cx="469900" cy="259080"/>
    <xdr:sp macro="" textlink="">
      <xdr:nvSpPr>
        <xdr:cNvPr id="456" name="【市民会館】&#10;一人当たり面積最小値テキスト"/>
        <xdr:cNvSpPr txBox="1"/>
      </xdr:nvSpPr>
      <xdr:spPr>
        <a:xfrm>
          <a:off x="10515600" y="1858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68580</xdr:rowOff>
    </xdr:from>
    <xdr:to>
      <xdr:col>55</xdr:col>
      <xdr:colOff>88900</xdr:colOff>
      <xdr:row>108</xdr:row>
      <xdr:rowOff>68580</xdr:rowOff>
    </xdr:to>
    <xdr:cxnSp macro="">
      <xdr:nvCxnSpPr>
        <xdr:cNvPr id="457" name="直線コネクタ 456"/>
        <xdr:cNvCxnSpPr/>
      </xdr:nvCxnSpPr>
      <xdr:spPr>
        <a:xfrm>
          <a:off x="10388600" y="1858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129540</xdr:rowOff>
    </xdr:from>
    <xdr:ext cx="469900" cy="259080"/>
    <xdr:sp macro="" textlink="">
      <xdr:nvSpPr>
        <xdr:cNvPr id="458" name="【市民会館】&#10;一人当たり面積最大値テキスト"/>
        <xdr:cNvSpPr txBox="1"/>
      </xdr:nvSpPr>
      <xdr:spPr>
        <a:xfrm>
          <a:off x="10515600" y="1727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2.392</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11430</xdr:rowOff>
    </xdr:from>
    <xdr:to>
      <xdr:col>55</xdr:col>
      <xdr:colOff>88900</xdr:colOff>
      <xdr:row>102</xdr:row>
      <xdr:rowOff>11430</xdr:rowOff>
    </xdr:to>
    <xdr:cxnSp macro="">
      <xdr:nvCxnSpPr>
        <xdr:cNvPr id="459" name="直線コネクタ 458"/>
        <xdr:cNvCxnSpPr/>
      </xdr:nvCxnSpPr>
      <xdr:spPr>
        <a:xfrm>
          <a:off x="10388600" y="1749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120650</xdr:rowOff>
    </xdr:from>
    <xdr:ext cx="469900" cy="256540"/>
    <xdr:sp macro="" textlink="">
      <xdr:nvSpPr>
        <xdr:cNvPr id="460" name="【市民会館】&#10;一人当たり面積平均値テキスト"/>
        <xdr:cNvSpPr txBox="1"/>
      </xdr:nvSpPr>
      <xdr:spPr>
        <a:xfrm>
          <a:off x="10515600" y="182943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97790</xdr:rowOff>
    </xdr:from>
    <xdr:to>
      <xdr:col>55</xdr:col>
      <xdr:colOff>50800</xdr:colOff>
      <xdr:row>108</xdr:row>
      <xdr:rowOff>27940</xdr:rowOff>
    </xdr:to>
    <xdr:sp macro="" textlink="">
      <xdr:nvSpPr>
        <xdr:cNvPr id="461" name="フローチャート: 判断 460"/>
        <xdr:cNvSpPr/>
      </xdr:nvSpPr>
      <xdr:spPr>
        <a:xfrm>
          <a:off x="104267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114300</xdr:rowOff>
    </xdr:from>
    <xdr:to>
      <xdr:col>50</xdr:col>
      <xdr:colOff>165100</xdr:colOff>
      <xdr:row>108</xdr:row>
      <xdr:rowOff>44450</xdr:rowOff>
    </xdr:to>
    <xdr:sp macro="" textlink="">
      <xdr:nvSpPr>
        <xdr:cNvPr id="462" name="フローチャート: 判断 461"/>
        <xdr:cNvSpPr/>
      </xdr:nvSpPr>
      <xdr:spPr>
        <a:xfrm>
          <a:off x="9588500" y="1845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111760</xdr:rowOff>
    </xdr:from>
    <xdr:to>
      <xdr:col>46</xdr:col>
      <xdr:colOff>38100</xdr:colOff>
      <xdr:row>108</xdr:row>
      <xdr:rowOff>41910</xdr:rowOff>
    </xdr:to>
    <xdr:sp macro="" textlink="">
      <xdr:nvSpPr>
        <xdr:cNvPr id="463" name="フローチャート: 判断 462"/>
        <xdr:cNvSpPr/>
      </xdr:nvSpPr>
      <xdr:spPr>
        <a:xfrm>
          <a:off x="8699500" y="184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112395</xdr:rowOff>
    </xdr:from>
    <xdr:to>
      <xdr:col>41</xdr:col>
      <xdr:colOff>101600</xdr:colOff>
      <xdr:row>108</xdr:row>
      <xdr:rowOff>42545</xdr:rowOff>
    </xdr:to>
    <xdr:sp macro="" textlink="">
      <xdr:nvSpPr>
        <xdr:cNvPr id="464" name="フローチャート: 判断 463"/>
        <xdr:cNvSpPr/>
      </xdr:nvSpPr>
      <xdr:spPr>
        <a:xfrm>
          <a:off x="7810500" y="1845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115570</xdr:rowOff>
    </xdr:from>
    <xdr:to>
      <xdr:col>36</xdr:col>
      <xdr:colOff>165100</xdr:colOff>
      <xdr:row>108</xdr:row>
      <xdr:rowOff>45720</xdr:rowOff>
    </xdr:to>
    <xdr:sp macro="" textlink="">
      <xdr:nvSpPr>
        <xdr:cNvPr id="465" name="フローチャート: 判断 464"/>
        <xdr:cNvSpPr/>
      </xdr:nvSpPr>
      <xdr:spPr>
        <a:xfrm>
          <a:off x="6921500" y="184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147955</xdr:rowOff>
    </xdr:from>
    <xdr:to>
      <xdr:col>55</xdr:col>
      <xdr:colOff>50800</xdr:colOff>
      <xdr:row>108</xdr:row>
      <xdr:rowOff>78105</xdr:rowOff>
    </xdr:to>
    <xdr:sp macro="" textlink="">
      <xdr:nvSpPr>
        <xdr:cNvPr id="471" name="楕円 470"/>
        <xdr:cNvSpPr/>
      </xdr:nvSpPr>
      <xdr:spPr>
        <a:xfrm>
          <a:off x="10426700" y="184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76200</xdr:rowOff>
    </xdr:from>
    <xdr:ext cx="469900" cy="256540"/>
    <xdr:sp macro="" textlink="">
      <xdr:nvSpPr>
        <xdr:cNvPr id="472" name="【市民会館】&#10;一人当たり面積該当値テキスト"/>
        <xdr:cNvSpPr txBox="1"/>
      </xdr:nvSpPr>
      <xdr:spPr>
        <a:xfrm>
          <a:off x="10515600" y="18421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148590</xdr:rowOff>
    </xdr:from>
    <xdr:to>
      <xdr:col>50</xdr:col>
      <xdr:colOff>165100</xdr:colOff>
      <xdr:row>108</xdr:row>
      <xdr:rowOff>78740</xdr:rowOff>
    </xdr:to>
    <xdr:sp macro="" textlink="">
      <xdr:nvSpPr>
        <xdr:cNvPr id="473" name="楕円 472"/>
        <xdr:cNvSpPr/>
      </xdr:nvSpPr>
      <xdr:spPr>
        <a:xfrm>
          <a:off x="9588500" y="184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27305</xdr:rowOff>
    </xdr:from>
    <xdr:to>
      <xdr:col>55</xdr:col>
      <xdr:colOff>0</xdr:colOff>
      <xdr:row>108</xdr:row>
      <xdr:rowOff>27940</xdr:rowOff>
    </xdr:to>
    <xdr:cxnSp macro="">
      <xdr:nvCxnSpPr>
        <xdr:cNvPr id="474" name="直線コネクタ 473"/>
        <xdr:cNvCxnSpPr/>
      </xdr:nvCxnSpPr>
      <xdr:spPr>
        <a:xfrm flipV="1">
          <a:off x="9639300" y="185439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148590</xdr:rowOff>
    </xdr:from>
    <xdr:to>
      <xdr:col>46</xdr:col>
      <xdr:colOff>38100</xdr:colOff>
      <xdr:row>108</xdr:row>
      <xdr:rowOff>78740</xdr:rowOff>
    </xdr:to>
    <xdr:sp macro="" textlink="">
      <xdr:nvSpPr>
        <xdr:cNvPr id="475" name="楕円 474"/>
        <xdr:cNvSpPr/>
      </xdr:nvSpPr>
      <xdr:spPr>
        <a:xfrm>
          <a:off x="8699500" y="184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27940</xdr:rowOff>
    </xdr:from>
    <xdr:to>
      <xdr:col>50</xdr:col>
      <xdr:colOff>114300</xdr:colOff>
      <xdr:row>108</xdr:row>
      <xdr:rowOff>27940</xdr:rowOff>
    </xdr:to>
    <xdr:cxnSp macro="">
      <xdr:nvCxnSpPr>
        <xdr:cNvPr id="476" name="直線コネクタ 475"/>
        <xdr:cNvCxnSpPr/>
      </xdr:nvCxnSpPr>
      <xdr:spPr>
        <a:xfrm>
          <a:off x="8750300" y="18544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147955</xdr:rowOff>
    </xdr:from>
    <xdr:to>
      <xdr:col>41</xdr:col>
      <xdr:colOff>101600</xdr:colOff>
      <xdr:row>108</xdr:row>
      <xdr:rowOff>78105</xdr:rowOff>
    </xdr:to>
    <xdr:sp macro="" textlink="">
      <xdr:nvSpPr>
        <xdr:cNvPr id="477" name="楕円 476"/>
        <xdr:cNvSpPr/>
      </xdr:nvSpPr>
      <xdr:spPr>
        <a:xfrm>
          <a:off x="7810500" y="184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27305</xdr:rowOff>
    </xdr:from>
    <xdr:to>
      <xdr:col>45</xdr:col>
      <xdr:colOff>177800</xdr:colOff>
      <xdr:row>108</xdr:row>
      <xdr:rowOff>27940</xdr:rowOff>
    </xdr:to>
    <xdr:cxnSp macro="">
      <xdr:nvCxnSpPr>
        <xdr:cNvPr id="478" name="直線コネクタ 477"/>
        <xdr:cNvCxnSpPr/>
      </xdr:nvCxnSpPr>
      <xdr:spPr>
        <a:xfrm>
          <a:off x="7861300" y="185439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147955</xdr:rowOff>
    </xdr:from>
    <xdr:to>
      <xdr:col>36</xdr:col>
      <xdr:colOff>165100</xdr:colOff>
      <xdr:row>108</xdr:row>
      <xdr:rowOff>78105</xdr:rowOff>
    </xdr:to>
    <xdr:sp macro="" textlink="">
      <xdr:nvSpPr>
        <xdr:cNvPr id="479" name="楕円 478"/>
        <xdr:cNvSpPr/>
      </xdr:nvSpPr>
      <xdr:spPr>
        <a:xfrm>
          <a:off x="6921500" y="184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27305</xdr:rowOff>
    </xdr:from>
    <xdr:to>
      <xdr:col>41</xdr:col>
      <xdr:colOff>50800</xdr:colOff>
      <xdr:row>108</xdr:row>
      <xdr:rowOff>27305</xdr:rowOff>
    </xdr:to>
    <xdr:cxnSp macro="">
      <xdr:nvCxnSpPr>
        <xdr:cNvPr id="480" name="直線コネクタ 479"/>
        <xdr:cNvCxnSpPr/>
      </xdr:nvCxnSpPr>
      <xdr:spPr>
        <a:xfrm>
          <a:off x="6972300" y="18543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60960</xdr:rowOff>
    </xdr:from>
    <xdr:ext cx="469900" cy="259080"/>
    <xdr:sp macro="" textlink="">
      <xdr:nvSpPr>
        <xdr:cNvPr id="481" name="n_1aveValue【市民会館】&#10;一人当たり面積"/>
        <xdr:cNvSpPr txBox="1"/>
      </xdr:nvSpPr>
      <xdr:spPr>
        <a:xfrm>
          <a:off x="9391650" y="182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58420</xdr:rowOff>
    </xdr:from>
    <xdr:ext cx="467360" cy="259080"/>
    <xdr:sp macro="" textlink="">
      <xdr:nvSpPr>
        <xdr:cNvPr id="482" name="n_2aveValue【市民会館】&#10;一人当たり面積"/>
        <xdr:cNvSpPr txBox="1"/>
      </xdr:nvSpPr>
      <xdr:spPr>
        <a:xfrm>
          <a:off x="8515350" y="18232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59055</xdr:rowOff>
    </xdr:from>
    <xdr:ext cx="467360" cy="259080"/>
    <xdr:sp macro="" textlink="">
      <xdr:nvSpPr>
        <xdr:cNvPr id="483" name="n_3aveValue【市民会館】&#10;一人当たり面積"/>
        <xdr:cNvSpPr txBox="1"/>
      </xdr:nvSpPr>
      <xdr:spPr>
        <a:xfrm>
          <a:off x="7626350" y="182327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62230</xdr:rowOff>
    </xdr:from>
    <xdr:ext cx="467360" cy="259080"/>
    <xdr:sp macro="" textlink="">
      <xdr:nvSpPr>
        <xdr:cNvPr id="484" name="n_4aveValue【市民会館】&#10;一人当たり面積"/>
        <xdr:cNvSpPr txBox="1"/>
      </xdr:nvSpPr>
      <xdr:spPr>
        <a:xfrm>
          <a:off x="6737350" y="18235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69850</xdr:rowOff>
    </xdr:from>
    <xdr:ext cx="469900" cy="259080"/>
    <xdr:sp macro="" textlink="">
      <xdr:nvSpPr>
        <xdr:cNvPr id="485" name="n_1mainValue【市民会館】&#10;一人当たり面積"/>
        <xdr:cNvSpPr txBox="1"/>
      </xdr:nvSpPr>
      <xdr:spPr>
        <a:xfrm>
          <a:off x="9391650" y="1858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69850</xdr:rowOff>
    </xdr:from>
    <xdr:ext cx="467360" cy="259080"/>
    <xdr:sp macro="" textlink="">
      <xdr:nvSpPr>
        <xdr:cNvPr id="486" name="n_2mainValue【市民会館】&#10;一人当たり面積"/>
        <xdr:cNvSpPr txBox="1"/>
      </xdr:nvSpPr>
      <xdr:spPr>
        <a:xfrm>
          <a:off x="8515350" y="18586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69215</xdr:rowOff>
    </xdr:from>
    <xdr:ext cx="467360" cy="259080"/>
    <xdr:sp macro="" textlink="">
      <xdr:nvSpPr>
        <xdr:cNvPr id="487" name="n_3mainValue【市民会館】&#10;一人当たり面積"/>
        <xdr:cNvSpPr txBox="1"/>
      </xdr:nvSpPr>
      <xdr:spPr>
        <a:xfrm>
          <a:off x="7626350" y="18585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69215</xdr:rowOff>
    </xdr:from>
    <xdr:ext cx="467360" cy="259080"/>
    <xdr:sp macro="" textlink="">
      <xdr:nvSpPr>
        <xdr:cNvPr id="488" name="n_4mainValue【市民会館】&#10;一人当たり面積"/>
        <xdr:cNvSpPr txBox="1"/>
      </xdr:nvSpPr>
      <xdr:spPr>
        <a:xfrm>
          <a:off x="6737350" y="18585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97" name="テキスト ボックス 49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99" name="テキスト ボックス 498"/>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0" name="直線コネクタ 49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501" name="テキスト ボックス 500"/>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2" name="直線コネクタ 50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3" name="テキスト ボックス 50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4" name="直線コネクタ 50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505" name="テキスト ボックス 504"/>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6" name="直線コネクタ 50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7" name="テキスト ボックス 50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08" name="直線コネクタ 50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09" name="テキスト ボックス 50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0" name="直線コネクタ 50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511" name="テキスト ボックス 510"/>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13970</xdr:rowOff>
    </xdr:to>
    <xdr:cxnSp macro="">
      <xdr:nvCxnSpPr>
        <xdr:cNvPr id="514" name="直線コネクタ 513"/>
        <xdr:cNvCxnSpPr/>
      </xdr:nvCxnSpPr>
      <xdr:spPr>
        <a:xfrm flipV="1">
          <a:off x="16318865" y="586613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17780</xdr:rowOff>
    </xdr:from>
    <xdr:ext cx="405130" cy="256540"/>
    <xdr:sp macro="" textlink="">
      <xdr:nvSpPr>
        <xdr:cNvPr id="515" name="【一般廃棄物処理施設】&#10;有形固定資産減価償却率最小値テキスト"/>
        <xdr:cNvSpPr txBox="1"/>
      </xdr:nvSpPr>
      <xdr:spPr>
        <a:xfrm>
          <a:off x="16357600" y="7218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13970</xdr:rowOff>
    </xdr:from>
    <xdr:to>
      <xdr:col>86</xdr:col>
      <xdr:colOff>25400</xdr:colOff>
      <xdr:row>42</xdr:row>
      <xdr:rowOff>13970</xdr:rowOff>
    </xdr:to>
    <xdr:cxnSp macro="">
      <xdr:nvCxnSpPr>
        <xdr:cNvPr id="516" name="直線コネクタ 515"/>
        <xdr:cNvCxnSpPr/>
      </xdr:nvCxnSpPr>
      <xdr:spPr>
        <a:xfrm>
          <a:off x="16230600" y="721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6540"/>
    <xdr:sp macro="" textlink="">
      <xdr:nvSpPr>
        <xdr:cNvPr id="517" name="【一般廃棄物処理施設】&#10;有形固定資産減価償却率最大値テキスト"/>
        <xdr:cNvSpPr txBox="1"/>
      </xdr:nvSpPr>
      <xdr:spPr>
        <a:xfrm>
          <a:off x="16357600" y="56413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518" name="直線コネクタ 517"/>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111760</xdr:rowOff>
    </xdr:from>
    <xdr:ext cx="405130" cy="256540"/>
    <xdr:sp macro="" textlink="">
      <xdr:nvSpPr>
        <xdr:cNvPr id="519" name="【一般廃棄物処理施設】&#10;有形固定資産減価償却率平均値テキスト"/>
        <xdr:cNvSpPr txBox="1"/>
      </xdr:nvSpPr>
      <xdr:spPr>
        <a:xfrm>
          <a:off x="16357600" y="64554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0" name="フローチャート: 判断 519"/>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1" name="フローチャート: 判断 520"/>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73025</xdr:rowOff>
    </xdr:to>
    <xdr:sp macro="" textlink="">
      <xdr:nvSpPr>
        <xdr:cNvPr id="522" name="フローチャート: 判断 521"/>
        <xdr:cNvSpPr/>
      </xdr:nvSpPr>
      <xdr:spPr>
        <a:xfrm>
          <a:off x="14541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523" name="フローチャート: 判断 522"/>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77470</xdr:rowOff>
    </xdr:from>
    <xdr:to>
      <xdr:col>67</xdr:col>
      <xdr:colOff>101600</xdr:colOff>
      <xdr:row>38</xdr:row>
      <xdr:rowOff>7620</xdr:rowOff>
    </xdr:to>
    <xdr:sp macro="" textlink="">
      <xdr:nvSpPr>
        <xdr:cNvPr id="524" name="フローチャート: 判断 523"/>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56515</xdr:rowOff>
    </xdr:from>
    <xdr:to>
      <xdr:col>85</xdr:col>
      <xdr:colOff>177800</xdr:colOff>
      <xdr:row>40</xdr:row>
      <xdr:rowOff>158115</xdr:rowOff>
    </xdr:to>
    <xdr:sp macro="" textlink="">
      <xdr:nvSpPr>
        <xdr:cNvPr id="530" name="楕円 529"/>
        <xdr:cNvSpPr/>
      </xdr:nvSpPr>
      <xdr:spPr>
        <a:xfrm>
          <a:off x="16268700" y="69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34925</xdr:rowOff>
    </xdr:from>
    <xdr:ext cx="405130" cy="259080"/>
    <xdr:sp macro="" textlink="">
      <xdr:nvSpPr>
        <xdr:cNvPr id="531" name="【一般廃棄物処理施設】&#10;有形固定資産減価償却率該当値テキスト"/>
        <xdr:cNvSpPr txBox="1"/>
      </xdr:nvSpPr>
      <xdr:spPr>
        <a:xfrm>
          <a:off x="16357600" y="6892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31750</xdr:rowOff>
    </xdr:from>
    <xdr:to>
      <xdr:col>81</xdr:col>
      <xdr:colOff>101600</xdr:colOff>
      <xdr:row>40</xdr:row>
      <xdr:rowOff>133350</xdr:rowOff>
    </xdr:to>
    <xdr:sp macro="" textlink="">
      <xdr:nvSpPr>
        <xdr:cNvPr id="532" name="楕円 531"/>
        <xdr:cNvSpPr/>
      </xdr:nvSpPr>
      <xdr:spPr>
        <a:xfrm>
          <a:off x="154305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82550</xdr:rowOff>
    </xdr:from>
    <xdr:to>
      <xdr:col>85</xdr:col>
      <xdr:colOff>127000</xdr:colOff>
      <xdr:row>40</xdr:row>
      <xdr:rowOff>107315</xdr:rowOff>
    </xdr:to>
    <xdr:cxnSp macro="">
      <xdr:nvCxnSpPr>
        <xdr:cNvPr id="533" name="直線コネクタ 532"/>
        <xdr:cNvCxnSpPr/>
      </xdr:nvCxnSpPr>
      <xdr:spPr>
        <a:xfrm>
          <a:off x="15481300" y="69405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17780</xdr:rowOff>
    </xdr:from>
    <xdr:to>
      <xdr:col>76</xdr:col>
      <xdr:colOff>165100</xdr:colOff>
      <xdr:row>40</xdr:row>
      <xdr:rowOff>118745</xdr:rowOff>
    </xdr:to>
    <xdr:sp macro="" textlink="">
      <xdr:nvSpPr>
        <xdr:cNvPr id="534" name="楕円 533"/>
        <xdr:cNvSpPr/>
      </xdr:nvSpPr>
      <xdr:spPr>
        <a:xfrm>
          <a:off x="14541500" y="687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67945</xdr:rowOff>
    </xdr:from>
    <xdr:to>
      <xdr:col>81</xdr:col>
      <xdr:colOff>50800</xdr:colOff>
      <xdr:row>40</xdr:row>
      <xdr:rowOff>82550</xdr:rowOff>
    </xdr:to>
    <xdr:cxnSp macro="">
      <xdr:nvCxnSpPr>
        <xdr:cNvPr id="535" name="直線コネクタ 534"/>
        <xdr:cNvCxnSpPr/>
      </xdr:nvCxnSpPr>
      <xdr:spPr>
        <a:xfrm>
          <a:off x="14592300" y="69259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86360</xdr:rowOff>
    </xdr:from>
    <xdr:to>
      <xdr:col>72</xdr:col>
      <xdr:colOff>38100</xdr:colOff>
      <xdr:row>41</xdr:row>
      <xdr:rowOff>15875</xdr:rowOff>
    </xdr:to>
    <xdr:sp macro="" textlink="">
      <xdr:nvSpPr>
        <xdr:cNvPr id="536" name="楕円 535"/>
        <xdr:cNvSpPr/>
      </xdr:nvSpPr>
      <xdr:spPr>
        <a:xfrm>
          <a:off x="13652500" y="694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67945</xdr:rowOff>
    </xdr:from>
    <xdr:to>
      <xdr:col>76</xdr:col>
      <xdr:colOff>114300</xdr:colOff>
      <xdr:row>40</xdr:row>
      <xdr:rowOff>136525</xdr:rowOff>
    </xdr:to>
    <xdr:cxnSp macro="">
      <xdr:nvCxnSpPr>
        <xdr:cNvPr id="537" name="直線コネクタ 536"/>
        <xdr:cNvCxnSpPr/>
      </xdr:nvCxnSpPr>
      <xdr:spPr>
        <a:xfrm flipV="1">
          <a:off x="13703300" y="69259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84455</xdr:rowOff>
    </xdr:from>
    <xdr:ext cx="405130" cy="259080"/>
    <xdr:sp macro="" textlink="">
      <xdr:nvSpPr>
        <xdr:cNvPr id="538" name="n_1aveValue【一般廃棄物処理施設】&#10;有形固定資産減価償却率"/>
        <xdr:cNvSpPr txBox="1"/>
      </xdr:nvSpPr>
      <xdr:spPr>
        <a:xfrm>
          <a:off x="15266035" y="625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89535</xdr:rowOff>
    </xdr:from>
    <xdr:ext cx="402590" cy="256540"/>
    <xdr:sp macro="" textlink="">
      <xdr:nvSpPr>
        <xdr:cNvPr id="539" name="n_2aveValue【一般廃棄物処理施設】&#10;有形固定資産減価償却率"/>
        <xdr:cNvSpPr txBox="1"/>
      </xdr:nvSpPr>
      <xdr:spPr>
        <a:xfrm>
          <a:off x="14389735" y="62617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84455</xdr:rowOff>
    </xdr:from>
    <xdr:ext cx="402590" cy="259080"/>
    <xdr:sp macro="" textlink="">
      <xdr:nvSpPr>
        <xdr:cNvPr id="540" name="n_3aveValue【一般廃棄物処理施設】&#10;有形固定資産減価償却率"/>
        <xdr:cNvSpPr txBox="1"/>
      </xdr:nvSpPr>
      <xdr:spPr>
        <a:xfrm>
          <a:off x="13500735" y="6256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24130</xdr:rowOff>
    </xdr:from>
    <xdr:ext cx="402590" cy="259080"/>
    <xdr:sp macro="" textlink="">
      <xdr:nvSpPr>
        <xdr:cNvPr id="541" name="n_4aveValue【一般廃棄物処理施設】&#10;有形固定資産減価償却率"/>
        <xdr:cNvSpPr txBox="1"/>
      </xdr:nvSpPr>
      <xdr:spPr>
        <a:xfrm>
          <a:off x="12611735" y="6196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124460</xdr:rowOff>
    </xdr:from>
    <xdr:ext cx="405130" cy="259080"/>
    <xdr:sp macro="" textlink="">
      <xdr:nvSpPr>
        <xdr:cNvPr id="542" name="n_1mainValue【一般廃棄物処理施設】&#10;有形固定資産減価償却率"/>
        <xdr:cNvSpPr txBox="1"/>
      </xdr:nvSpPr>
      <xdr:spPr>
        <a:xfrm>
          <a:off x="15266035" y="698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109855</xdr:rowOff>
    </xdr:from>
    <xdr:ext cx="402590" cy="256540"/>
    <xdr:sp macro="" textlink="">
      <xdr:nvSpPr>
        <xdr:cNvPr id="543" name="n_2mainValue【一般廃棄物処理施設】&#10;有形固定資産減価償却率"/>
        <xdr:cNvSpPr txBox="1"/>
      </xdr:nvSpPr>
      <xdr:spPr>
        <a:xfrm>
          <a:off x="14389735" y="69678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6985</xdr:rowOff>
    </xdr:from>
    <xdr:ext cx="402590" cy="256540"/>
    <xdr:sp macro="" textlink="">
      <xdr:nvSpPr>
        <xdr:cNvPr id="544" name="n_3mainValue【一般廃棄物処理施設】&#10;有形固定資産減価償却率"/>
        <xdr:cNvSpPr txBox="1"/>
      </xdr:nvSpPr>
      <xdr:spPr>
        <a:xfrm>
          <a:off x="13500735" y="70364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3" name="テキスト ボックス 552"/>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55" name="直線コネクタ 55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556" name="テキスト ボックス 555"/>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57" name="直線コネクタ 55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090" cy="259080"/>
    <xdr:sp macro="" textlink="">
      <xdr:nvSpPr>
        <xdr:cNvPr id="558" name="テキスト ボックス 557"/>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59" name="直線コネクタ 55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090" cy="256540"/>
    <xdr:sp macro="" textlink="">
      <xdr:nvSpPr>
        <xdr:cNvPr id="560" name="テキスト ボックス 559"/>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1" name="直線コネクタ 56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090" cy="258445"/>
    <xdr:sp macro="" textlink="">
      <xdr:nvSpPr>
        <xdr:cNvPr id="562" name="テキスト ボックス 561"/>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3" name="直線コネクタ 56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090" cy="259080"/>
    <xdr:sp macro="" textlink="">
      <xdr:nvSpPr>
        <xdr:cNvPr id="564" name="テキスト ボックス 563"/>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65" name="直線コネクタ 56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090" cy="256540"/>
    <xdr:sp macro="" textlink="">
      <xdr:nvSpPr>
        <xdr:cNvPr id="566" name="テキスト ボックス 565"/>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68" name="テキスト ボックス 567"/>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86360</xdr:rowOff>
    </xdr:from>
    <xdr:to>
      <xdr:col>116</xdr:col>
      <xdr:colOff>62865</xdr:colOff>
      <xdr:row>42</xdr:row>
      <xdr:rowOff>92075</xdr:rowOff>
    </xdr:to>
    <xdr:cxnSp macro="">
      <xdr:nvCxnSpPr>
        <xdr:cNvPr id="570" name="直線コネクタ 569"/>
        <xdr:cNvCxnSpPr/>
      </xdr:nvCxnSpPr>
      <xdr:spPr>
        <a:xfrm flipV="1">
          <a:off x="22160865" y="574421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95885</xdr:rowOff>
    </xdr:from>
    <xdr:ext cx="378460" cy="259080"/>
    <xdr:sp macro="" textlink="">
      <xdr:nvSpPr>
        <xdr:cNvPr id="571" name="【一般廃棄物処理施設】&#10;一人当たり有形固定資産（償却資産）額最小値テキスト"/>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92075</xdr:rowOff>
    </xdr:from>
    <xdr:to>
      <xdr:col>116</xdr:col>
      <xdr:colOff>152400</xdr:colOff>
      <xdr:row>42</xdr:row>
      <xdr:rowOff>92075</xdr:rowOff>
    </xdr:to>
    <xdr:cxnSp macro="">
      <xdr:nvCxnSpPr>
        <xdr:cNvPr id="572" name="直線コネクタ 571"/>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32385</xdr:rowOff>
    </xdr:from>
    <xdr:ext cx="598805" cy="256540"/>
    <xdr:sp macro="" textlink="">
      <xdr:nvSpPr>
        <xdr:cNvPr id="573" name="【一般廃棄物処理施設】&#10;一人当たり有形固定資産（償却資産）額最大値テキスト"/>
        <xdr:cNvSpPr txBox="1"/>
      </xdr:nvSpPr>
      <xdr:spPr>
        <a:xfrm>
          <a:off x="22199600" y="55187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474,504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86360</xdr:rowOff>
    </xdr:from>
    <xdr:to>
      <xdr:col>116</xdr:col>
      <xdr:colOff>152400</xdr:colOff>
      <xdr:row>33</xdr:row>
      <xdr:rowOff>86360</xdr:rowOff>
    </xdr:to>
    <xdr:cxnSp macro="">
      <xdr:nvCxnSpPr>
        <xdr:cNvPr id="574" name="直線コネクタ 573"/>
        <xdr:cNvCxnSpPr/>
      </xdr:nvCxnSpPr>
      <xdr:spPr>
        <a:xfrm>
          <a:off x="22072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86360</xdr:rowOff>
    </xdr:from>
    <xdr:ext cx="534670" cy="256540"/>
    <xdr:sp macro="" textlink="">
      <xdr:nvSpPr>
        <xdr:cNvPr id="575" name="【一般廃棄物処理施設】&#10;一人当たり有形固定資産（償却資産）額平均値テキスト"/>
        <xdr:cNvSpPr txBox="1"/>
      </xdr:nvSpPr>
      <xdr:spPr>
        <a:xfrm>
          <a:off x="22199600" y="67729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98,586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63500</xdr:rowOff>
    </xdr:from>
    <xdr:to>
      <xdr:col>116</xdr:col>
      <xdr:colOff>114300</xdr:colOff>
      <xdr:row>40</xdr:row>
      <xdr:rowOff>164465</xdr:rowOff>
    </xdr:to>
    <xdr:sp macro="" textlink="">
      <xdr:nvSpPr>
        <xdr:cNvPr id="576" name="フローチャート: 判断 575"/>
        <xdr:cNvSpPr/>
      </xdr:nvSpPr>
      <xdr:spPr>
        <a:xfrm>
          <a:off x="221107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92075</xdr:rowOff>
    </xdr:from>
    <xdr:to>
      <xdr:col>112</xdr:col>
      <xdr:colOff>38100</xdr:colOff>
      <xdr:row>41</xdr:row>
      <xdr:rowOff>22225</xdr:rowOff>
    </xdr:to>
    <xdr:sp macro="" textlink="">
      <xdr:nvSpPr>
        <xdr:cNvPr id="577" name="フローチャート: 判断 576"/>
        <xdr:cNvSpPr/>
      </xdr:nvSpPr>
      <xdr:spPr>
        <a:xfrm>
          <a:off x="21272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123825</xdr:rowOff>
    </xdr:from>
    <xdr:to>
      <xdr:col>107</xdr:col>
      <xdr:colOff>101600</xdr:colOff>
      <xdr:row>41</xdr:row>
      <xdr:rowOff>53975</xdr:rowOff>
    </xdr:to>
    <xdr:sp macro="" textlink="">
      <xdr:nvSpPr>
        <xdr:cNvPr id="578" name="フローチャート: 判断 577"/>
        <xdr:cNvSpPr/>
      </xdr:nvSpPr>
      <xdr:spPr>
        <a:xfrm>
          <a:off x="20383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79" name="フローチャート: 判断 578"/>
        <xdr:cNvSpPr/>
      </xdr:nvSpPr>
      <xdr:spPr>
        <a:xfrm>
          <a:off x="19494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114300</xdr:rowOff>
    </xdr:from>
    <xdr:to>
      <xdr:col>98</xdr:col>
      <xdr:colOff>38100</xdr:colOff>
      <xdr:row>41</xdr:row>
      <xdr:rowOff>44450</xdr:rowOff>
    </xdr:to>
    <xdr:sp macro="" textlink="">
      <xdr:nvSpPr>
        <xdr:cNvPr id="580" name="フローチャート: 判断 579"/>
        <xdr:cNvSpPr/>
      </xdr:nvSpPr>
      <xdr:spPr>
        <a:xfrm>
          <a:off x="18605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1" name="テキスト ボックス 5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2" name="テキスト ボックス 5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3" name="テキスト ボックス 5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4" name="テキスト ボックス 5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5" name="テキスト ボックス 5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38100</xdr:rowOff>
    </xdr:from>
    <xdr:to>
      <xdr:col>116</xdr:col>
      <xdr:colOff>114300</xdr:colOff>
      <xdr:row>41</xdr:row>
      <xdr:rowOff>139700</xdr:rowOff>
    </xdr:to>
    <xdr:sp macro="" textlink="">
      <xdr:nvSpPr>
        <xdr:cNvPr id="586" name="楕円 585"/>
        <xdr:cNvSpPr/>
      </xdr:nvSpPr>
      <xdr:spPr>
        <a:xfrm>
          <a:off x="221107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16510</xdr:rowOff>
    </xdr:from>
    <xdr:ext cx="534670" cy="259080"/>
    <xdr:sp macro="" textlink="">
      <xdr:nvSpPr>
        <xdr:cNvPr id="587" name="【一般廃棄物処理施設】&#10;一人当たり有形固定資産（償却資産）額該当値テキスト"/>
        <xdr:cNvSpPr txBox="1"/>
      </xdr:nvSpPr>
      <xdr:spPr>
        <a:xfrm>
          <a:off x="22199600" y="7045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39370</xdr:rowOff>
    </xdr:from>
    <xdr:to>
      <xdr:col>112</xdr:col>
      <xdr:colOff>38100</xdr:colOff>
      <xdr:row>41</xdr:row>
      <xdr:rowOff>140970</xdr:rowOff>
    </xdr:to>
    <xdr:sp macro="" textlink="">
      <xdr:nvSpPr>
        <xdr:cNvPr id="588" name="楕円 587"/>
        <xdr:cNvSpPr/>
      </xdr:nvSpPr>
      <xdr:spPr>
        <a:xfrm>
          <a:off x="21272500" y="70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88900</xdr:rowOff>
    </xdr:from>
    <xdr:to>
      <xdr:col>116</xdr:col>
      <xdr:colOff>63500</xdr:colOff>
      <xdr:row>41</xdr:row>
      <xdr:rowOff>90170</xdr:rowOff>
    </xdr:to>
    <xdr:cxnSp macro="">
      <xdr:nvCxnSpPr>
        <xdr:cNvPr id="589" name="直線コネクタ 588"/>
        <xdr:cNvCxnSpPr/>
      </xdr:nvCxnSpPr>
      <xdr:spPr>
        <a:xfrm flipV="1">
          <a:off x="21323300" y="71183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40640</xdr:rowOff>
    </xdr:from>
    <xdr:to>
      <xdr:col>107</xdr:col>
      <xdr:colOff>101600</xdr:colOff>
      <xdr:row>41</xdr:row>
      <xdr:rowOff>142240</xdr:rowOff>
    </xdr:to>
    <xdr:sp macro="" textlink="">
      <xdr:nvSpPr>
        <xdr:cNvPr id="590" name="楕円 589"/>
        <xdr:cNvSpPr/>
      </xdr:nvSpPr>
      <xdr:spPr>
        <a:xfrm>
          <a:off x="20383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90170</xdr:rowOff>
    </xdr:from>
    <xdr:to>
      <xdr:col>111</xdr:col>
      <xdr:colOff>177800</xdr:colOff>
      <xdr:row>41</xdr:row>
      <xdr:rowOff>91440</xdr:rowOff>
    </xdr:to>
    <xdr:cxnSp macro="">
      <xdr:nvCxnSpPr>
        <xdr:cNvPr id="591" name="直線コネクタ 590"/>
        <xdr:cNvCxnSpPr/>
      </xdr:nvCxnSpPr>
      <xdr:spPr>
        <a:xfrm flipV="1">
          <a:off x="20434300" y="711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52705</xdr:rowOff>
    </xdr:from>
    <xdr:to>
      <xdr:col>102</xdr:col>
      <xdr:colOff>165100</xdr:colOff>
      <xdr:row>41</xdr:row>
      <xdr:rowOff>154940</xdr:rowOff>
    </xdr:to>
    <xdr:sp macro="" textlink="">
      <xdr:nvSpPr>
        <xdr:cNvPr id="592" name="楕円 591"/>
        <xdr:cNvSpPr/>
      </xdr:nvSpPr>
      <xdr:spPr>
        <a:xfrm>
          <a:off x="19494500" y="7082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91440</xdr:rowOff>
    </xdr:from>
    <xdr:to>
      <xdr:col>107</xdr:col>
      <xdr:colOff>50800</xdr:colOff>
      <xdr:row>41</xdr:row>
      <xdr:rowOff>103505</xdr:rowOff>
    </xdr:to>
    <xdr:cxnSp macro="">
      <xdr:nvCxnSpPr>
        <xdr:cNvPr id="593" name="直線コネクタ 592"/>
        <xdr:cNvCxnSpPr/>
      </xdr:nvCxnSpPr>
      <xdr:spPr>
        <a:xfrm flipV="1">
          <a:off x="19545300" y="71208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38735</xdr:rowOff>
    </xdr:from>
    <xdr:ext cx="534670" cy="259080"/>
    <xdr:sp macro="" textlink="">
      <xdr:nvSpPr>
        <xdr:cNvPr id="594" name="n_1aveValue【一般廃棄物処理施設】&#10;一人当たり有形固定資産（償却資産）額"/>
        <xdr:cNvSpPr txBox="1"/>
      </xdr:nvSpPr>
      <xdr:spPr>
        <a:xfrm>
          <a:off x="21043265" y="6725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70485</xdr:rowOff>
    </xdr:from>
    <xdr:ext cx="532130" cy="259080"/>
    <xdr:sp macro="" textlink="">
      <xdr:nvSpPr>
        <xdr:cNvPr id="595" name="n_2aveValue【一般廃棄物処理施設】&#10;一人当たり有形固定資産（償却資産）額"/>
        <xdr:cNvSpPr txBox="1"/>
      </xdr:nvSpPr>
      <xdr:spPr>
        <a:xfrm>
          <a:off x="20166965" y="6757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86360</xdr:rowOff>
    </xdr:from>
    <xdr:ext cx="532130" cy="256540"/>
    <xdr:sp macro="" textlink="">
      <xdr:nvSpPr>
        <xdr:cNvPr id="596" name="n_3aveValue【一般廃棄物処理施設】&#10;一人当たり有形固定資産（償却資産）額"/>
        <xdr:cNvSpPr txBox="1"/>
      </xdr:nvSpPr>
      <xdr:spPr>
        <a:xfrm>
          <a:off x="19277965" y="67729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60960</xdr:rowOff>
    </xdr:from>
    <xdr:ext cx="532130" cy="259080"/>
    <xdr:sp macro="" textlink="">
      <xdr:nvSpPr>
        <xdr:cNvPr id="597" name="n_4aveValue【一般廃棄物処理施設】&#10;一人当たり有形固定資産（償却資産）額"/>
        <xdr:cNvSpPr txBox="1"/>
      </xdr:nvSpPr>
      <xdr:spPr>
        <a:xfrm>
          <a:off x="18388965" y="6747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132080</xdr:rowOff>
    </xdr:from>
    <xdr:ext cx="534670" cy="256540"/>
    <xdr:sp macro="" textlink="">
      <xdr:nvSpPr>
        <xdr:cNvPr id="598" name="n_1mainValue【一般廃棄物処理施設】&#10;一人当たり有形固定資産（償却資産）額"/>
        <xdr:cNvSpPr txBox="1"/>
      </xdr:nvSpPr>
      <xdr:spPr>
        <a:xfrm>
          <a:off x="21043265" y="71615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133350</xdr:rowOff>
    </xdr:from>
    <xdr:ext cx="532130" cy="256540"/>
    <xdr:sp macro="" textlink="">
      <xdr:nvSpPr>
        <xdr:cNvPr id="599" name="n_2mainValue【一般廃棄物処理施設】&#10;一人当たり有形固定資産（償却資産）額"/>
        <xdr:cNvSpPr txBox="1"/>
      </xdr:nvSpPr>
      <xdr:spPr>
        <a:xfrm>
          <a:off x="20166965" y="7162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145415</xdr:rowOff>
    </xdr:from>
    <xdr:ext cx="532130" cy="256540"/>
    <xdr:sp macro="" textlink="">
      <xdr:nvSpPr>
        <xdr:cNvPr id="600" name="n_3mainValue【一般廃棄物処理施設】&#10;一人当たり有形固定資産（償却資産）額"/>
        <xdr:cNvSpPr txBox="1"/>
      </xdr:nvSpPr>
      <xdr:spPr>
        <a:xfrm>
          <a:off x="19277965" y="71748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09" name="テキスト ボックス 60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11" name="テキスト ボックス 61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2" name="直線コネクタ 61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13" name="テキスト ボックス 612"/>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14" name="直線コネクタ 61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15" name="テキスト ボックス 61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16" name="直線コネクタ 61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17" name="テキスト ボックス 616"/>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18" name="直線コネクタ 61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19" name="テキスト ボックス 61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0" name="直線コネクタ 61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21" name="テキスト ボックス 620"/>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2" name="直線コネクタ 62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23" name="テキスト ボックス 622"/>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114300</xdr:rowOff>
    </xdr:to>
    <xdr:cxnSp macro="">
      <xdr:nvCxnSpPr>
        <xdr:cNvPr id="626" name="直線コネクタ 625"/>
        <xdr:cNvCxnSpPr/>
      </xdr:nvCxnSpPr>
      <xdr:spPr>
        <a:xfrm flipV="1">
          <a:off x="16318865" y="947039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118110</xdr:rowOff>
    </xdr:from>
    <xdr:ext cx="405130" cy="259080"/>
    <xdr:sp macro="" textlink="">
      <xdr:nvSpPr>
        <xdr:cNvPr id="627" name="【保健センター・保健所】&#10;有形固定資産減価償却率最小値テキスト"/>
        <xdr:cNvSpPr txBox="1"/>
      </xdr:nvSpPr>
      <xdr:spPr>
        <a:xfrm>
          <a:off x="163576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28" name="直線コネクタ 627"/>
        <xdr:cNvCxnSpPr/>
      </xdr:nvCxnSpPr>
      <xdr:spPr>
        <a:xfrm>
          <a:off x="16230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29"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30" name="直線コネクタ 629"/>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125730</xdr:rowOff>
    </xdr:from>
    <xdr:ext cx="405130" cy="259080"/>
    <xdr:sp macro="" textlink="">
      <xdr:nvSpPr>
        <xdr:cNvPr id="631" name="【保健センター・保健所】&#10;有形固定資産減価償却率平均値テキスト"/>
        <xdr:cNvSpPr txBox="1"/>
      </xdr:nvSpPr>
      <xdr:spPr>
        <a:xfrm>
          <a:off x="16357600" y="10069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102870</xdr:rowOff>
    </xdr:from>
    <xdr:to>
      <xdr:col>85</xdr:col>
      <xdr:colOff>177800</xdr:colOff>
      <xdr:row>60</xdr:row>
      <xdr:rowOff>33020</xdr:rowOff>
    </xdr:to>
    <xdr:sp macro="" textlink="">
      <xdr:nvSpPr>
        <xdr:cNvPr id="632" name="フローチャート: 判断 631"/>
        <xdr:cNvSpPr/>
      </xdr:nvSpPr>
      <xdr:spPr>
        <a:xfrm>
          <a:off x="162687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633" name="フローチャート: 判断 632"/>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84455</xdr:rowOff>
    </xdr:from>
    <xdr:to>
      <xdr:col>76</xdr:col>
      <xdr:colOff>165100</xdr:colOff>
      <xdr:row>60</xdr:row>
      <xdr:rowOff>14605</xdr:rowOff>
    </xdr:to>
    <xdr:sp macro="" textlink="">
      <xdr:nvSpPr>
        <xdr:cNvPr id="634" name="フローチャート: 判断 633"/>
        <xdr:cNvSpPr/>
      </xdr:nvSpPr>
      <xdr:spPr>
        <a:xfrm>
          <a:off x="14541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5" name="フローチャート: 判断 634"/>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36" name="フローチャート: 判断 635"/>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37" name="テキスト ボックス 636"/>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38" name="テキスト ボックス 637"/>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39" name="テキスト ボックス 638"/>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40" name="テキスト ボックス 639"/>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41" name="テキスト ボックス 640"/>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9525</xdr:rowOff>
    </xdr:from>
    <xdr:to>
      <xdr:col>85</xdr:col>
      <xdr:colOff>177800</xdr:colOff>
      <xdr:row>60</xdr:row>
      <xdr:rowOff>111125</xdr:rowOff>
    </xdr:to>
    <xdr:sp macro="" textlink="">
      <xdr:nvSpPr>
        <xdr:cNvPr id="642" name="楕円 641"/>
        <xdr:cNvSpPr/>
      </xdr:nvSpPr>
      <xdr:spPr>
        <a:xfrm>
          <a:off x="162687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159385</xdr:rowOff>
    </xdr:from>
    <xdr:ext cx="405130" cy="258445"/>
    <xdr:sp macro="" textlink="">
      <xdr:nvSpPr>
        <xdr:cNvPr id="643" name="【保健センター・保健所】&#10;有形固定資産減価償却率該当値テキスト"/>
        <xdr:cNvSpPr txBox="1"/>
      </xdr:nvSpPr>
      <xdr:spPr>
        <a:xfrm>
          <a:off x="16357600" y="10274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148590</xdr:rowOff>
    </xdr:from>
    <xdr:to>
      <xdr:col>81</xdr:col>
      <xdr:colOff>101600</xdr:colOff>
      <xdr:row>60</xdr:row>
      <xdr:rowOff>78740</xdr:rowOff>
    </xdr:to>
    <xdr:sp macro="" textlink="">
      <xdr:nvSpPr>
        <xdr:cNvPr id="644" name="楕円 643"/>
        <xdr:cNvSpPr/>
      </xdr:nvSpPr>
      <xdr:spPr>
        <a:xfrm>
          <a:off x="15430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27940</xdr:rowOff>
    </xdr:from>
    <xdr:to>
      <xdr:col>85</xdr:col>
      <xdr:colOff>127000</xdr:colOff>
      <xdr:row>60</xdr:row>
      <xdr:rowOff>60325</xdr:rowOff>
    </xdr:to>
    <xdr:cxnSp macro="">
      <xdr:nvCxnSpPr>
        <xdr:cNvPr id="645" name="直線コネクタ 644"/>
        <xdr:cNvCxnSpPr/>
      </xdr:nvCxnSpPr>
      <xdr:spPr>
        <a:xfrm>
          <a:off x="15481300" y="103149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112395</xdr:rowOff>
    </xdr:from>
    <xdr:to>
      <xdr:col>76</xdr:col>
      <xdr:colOff>165100</xdr:colOff>
      <xdr:row>60</xdr:row>
      <xdr:rowOff>42545</xdr:rowOff>
    </xdr:to>
    <xdr:sp macro="" textlink="">
      <xdr:nvSpPr>
        <xdr:cNvPr id="646" name="楕円 645"/>
        <xdr:cNvSpPr/>
      </xdr:nvSpPr>
      <xdr:spPr>
        <a:xfrm>
          <a:off x="145415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163195</xdr:rowOff>
    </xdr:from>
    <xdr:to>
      <xdr:col>81</xdr:col>
      <xdr:colOff>50800</xdr:colOff>
      <xdr:row>60</xdr:row>
      <xdr:rowOff>27940</xdr:rowOff>
    </xdr:to>
    <xdr:cxnSp macro="">
      <xdr:nvCxnSpPr>
        <xdr:cNvPr id="647" name="直線コネクタ 646"/>
        <xdr:cNvCxnSpPr/>
      </xdr:nvCxnSpPr>
      <xdr:spPr>
        <a:xfrm>
          <a:off x="14592300" y="102787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80010</xdr:rowOff>
    </xdr:from>
    <xdr:to>
      <xdr:col>72</xdr:col>
      <xdr:colOff>38100</xdr:colOff>
      <xdr:row>60</xdr:row>
      <xdr:rowOff>10160</xdr:rowOff>
    </xdr:to>
    <xdr:sp macro="" textlink="">
      <xdr:nvSpPr>
        <xdr:cNvPr id="648" name="楕円 647"/>
        <xdr:cNvSpPr/>
      </xdr:nvSpPr>
      <xdr:spPr>
        <a:xfrm>
          <a:off x="136525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130810</xdr:rowOff>
    </xdr:from>
    <xdr:to>
      <xdr:col>76</xdr:col>
      <xdr:colOff>114300</xdr:colOff>
      <xdr:row>59</xdr:row>
      <xdr:rowOff>163195</xdr:rowOff>
    </xdr:to>
    <xdr:cxnSp macro="">
      <xdr:nvCxnSpPr>
        <xdr:cNvPr id="649" name="直線コネクタ 648"/>
        <xdr:cNvCxnSpPr/>
      </xdr:nvCxnSpPr>
      <xdr:spPr>
        <a:xfrm>
          <a:off x="13703300" y="102463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45720</xdr:rowOff>
    </xdr:from>
    <xdr:to>
      <xdr:col>67</xdr:col>
      <xdr:colOff>101600</xdr:colOff>
      <xdr:row>59</xdr:row>
      <xdr:rowOff>147320</xdr:rowOff>
    </xdr:to>
    <xdr:sp macro="" textlink="">
      <xdr:nvSpPr>
        <xdr:cNvPr id="650" name="楕円 649"/>
        <xdr:cNvSpPr/>
      </xdr:nvSpPr>
      <xdr:spPr>
        <a:xfrm>
          <a:off x="12763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96520</xdr:rowOff>
    </xdr:from>
    <xdr:to>
      <xdr:col>71</xdr:col>
      <xdr:colOff>177800</xdr:colOff>
      <xdr:row>59</xdr:row>
      <xdr:rowOff>130810</xdr:rowOff>
    </xdr:to>
    <xdr:cxnSp macro="">
      <xdr:nvCxnSpPr>
        <xdr:cNvPr id="651" name="直線コネクタ 650"/>
        <xdr:cNvCxnSpPr/>
      </xdr:nvCxnSpPr>
      <xdr:spPr>
        <a:xfrm>
          <a:off x="12814300" y="10212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38100</xdr:rowOff>
    </xdr:from>
    <xdr:ext cx="405130" cy="259080"/>
    <xdr:sp macro="" textlink="">
      <xdr:nvSpPr>
        <xdr:cNvPr id="652" name="n_1aveValue【保健センター・保健所】&#10;有形固定資産減価償却率"/>
        <xdr:cNvSpPr txBox="1"/>
      </xdr:nvSpPr>
      <xdr:spPr>
        <a:xfrm>
          <a:off x="1526603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31115</xdr:rowOff>
    </xdr:from>
    <xdr:ext cx="402590" cy="256540"/>
    <xdr:sp macro="" textlink="">
      <xdr:nvSpPr>
        <xdr:cNvPr id="653" name="n_2aveValue【保健センター・保健所】&#10;有形固定資産減価償却率"/>
        <xdr:cNvSpPr txBox="1"/>
      </xdr:nvSpPr>
      <xdr:spPr>
        <a:xfrm>
          <a:off x="14389735" y="9975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19685</xdr:rowOff>
    </xdr:from>
    <xdr:ext cx="402590" cy="256540"/>
    <xdr:sp macro="" textlink="">
      <xdr:nvSpPr>
        <xdr:cNvPr id="654" name="n_3aveValue【保健センター・保健所】&#10;有形固定資産減価償却率"/>
        <xdr:cNvSpPr txBox="1"/>
      </xdr:nvSpPr>
      <xdr:spPr>
        <a:xfrm>
          <a:off x="13500735" y="99637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154940</xdr:rowOff>
    </xdr:from>
    <xdr:ext cx="402590" cy="256540"/>
    <xdr:sp macro="" textlink="">
      <xdr:nvSpPr>
        <xdr:cNvPr id="655" name="n_4aveValue【保健センター・保健所】&#10;有形固定資産減価償却率"/>
        <xdr:cNvSpPr txBox="1"/>
      </xdr:nvSpPr>
      <xdr:spPr>
        <a:xfrm>
          <a:off x="12611735" y="102704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69850</xdr:rowOff>
    </xdr:from>
    <xdr:ext cx="405130" cy="259080"/>
    <xdr:sp macro="" textlink="">
      <xdr:nvSpPr>
        <xdr:cNvPr id="656" name="n_1mainValue【保健センター・保健所】&#10;有形固定資産減価償却率"/>
        <xdr:cNvSpPr txBox="1"/>
      </xdr:nvSpPr>
      <xdr:spPr>
        <a:xfrm>
          <a:off x="15266035" y="10356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33655</xdr:rowOff>
    </xdr:from>
    <xdr:ext cx="402590" cy="258445"/>
    <xdr:sp macro="" textlink="">
      <xdr:nvSpPr>
        <xdr:cNvPr id="657" name="n_2mainValue【保健センター・保健所】&#10;有形固定資産減価償却率"/>
        <xdr:cNvSpPr txBox="1"/>
      </xdr:nvSpPr>
      <xdr:spPr>
        <a:xfrm>
          <a:off x="14389735" y="103206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1270</xdr:rowOff>
    </xdr:from>
    <xdr:ext cx="402590" cy="259080"/>
    <xdr:sp macro="" textlink="">
      <xdr:nvSpPr>
        <xdr:cNvPr id="658" name="n_3mainValue【保健センター・保健所】&#10;有形固定資産減価償却率"/>
        <xdr:cNvSpPr txBox="1"/>
      </xdr:nvSpPr>
      <xdr:spPr>
        <a:xfrm>
          <a:off x="13500735" y="10288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163830</xdr:rowOff>
    </xdr:from>
    <xdr:ext cx="402590" cy="259080"/>
    <xdr:sp macro="" textlink="">
      <xdr:nvSpPr>
        <xdr:cNvPr id="659" name="n_4mainValue【保健センター・保健所】&#10;有形固定資産減価償却率"/>
        <xdr:cNvSpPr txBox="1"/>
      </xdr:nvSpPr>
      <xdr:spPr>
        <a:xfrm>
          <a:off x="12611735" y="9936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68" name="テキスト ボックス 667"/>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71" name="テキスト ボックス 670"/>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73" name="テキスト ボックス 672"/>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75" name="テキスト ボックス 674"/>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77" name="テキスト ボックス 676"/>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79" name="テキスト ボックス 678"/>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1" name="テキスト ボックス 68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110490</xdr:rowOff>
    </xdr:from>
    <xdr:to>
      <xdr:col>116</xdr:col>
      <xdr:colOff>62865</xdr:colOff>
      <xdr:row>64</xdr:row>
      <xdr:rowOff>26670</xdr:rowOff>
    </xdr:to>
    <xdr:cxnSp macro="">
      <xdr:nvCxnSpPr>
        <xdr:cNvPr id="683" name="直線コネクタ 682"/>
        <xdr:cNvCxnSpPr/>
      </xdr:nvCxnSpPr>
      <xdr:spPr>
        <a:xfrm flipV="1">
          <a:off x="22160865" y="954024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6540"/>
    <xdr:sp macro="" textlink="">
      <xdr:nvSpPr>
        <xdr:cNvPr id="684" name="【保健センター・保健所】&#10;一人当たり面積最小値テキスト"/>
        <xdr:cNvSpPr txBox="1"/>
      </xdr:nvSpPr>
      <xdr:spPr>
        <a:xfrm>
          <a:off x="22199600" y="110032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5" name="直線コネクタ 684"/>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57150</xdr:rowOff>
    </xdr:from>
    <xdr:ext cx="469900" cy="259080"/>
    <xdr:sp macro="" textlink="">
      <xdr:nvSpPr>
        <xdr:cNvPr id="686" name="【保健センター・保健所】&#10;一人当たり面積最大値テキスト"/>
        <xdr:cNvSpPr txBox="1"/>
      </xdr:nvSpPr>
      <xdr:spPr>
        <a:xfrm>
          <a:off x="22199600" y="931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7" name="直線コネクタ 686"/>
        <xdr:cNvCxnSpPr/>
      </xdr:nvCxnSpPr>
      <xdr:spPr>
        <a:xfrm>
          <a:off x="22072600" y="954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2540</xdr:rowOff>
    </xdr:from>
    <xdr:ext cx="469900" cy="259080"/>
    <xdr:sp macro="" textlink="">
      <xdr:nvSpPr>
        <xdr:cNvPr id="688" name="【保健センター・保健所】&#10;一人当たり面積平均値テキスト"/>
        <xdr:cNvSpPr txBox="1"/>
      </xdr:nvSpPr>
      <xdr:spPr>
        <a:xfrm>
          <a:off x="22199600" y="10632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9" name="フローチャート: 判断 688"/>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0" name="フローチャート: 判断 689"/>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1" name="フローチャート: 判断 690"/>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2" name="フローチャート: 判断 691"/>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3" name="フローチャート: 判断 692"/>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94" name="テキスト ボックス 69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95" name="テキスト ボックス 69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96" name="テキスト ボックス 69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97" name="テキスト ボックス 69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98" name="テキスト ボックス 69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699" name="楕円 698"/>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142240</xdr:rowOff>
    </xdr:from>
    <xdr:ext cx="469900" cy="259080"/>
    <xdr:sp macro="" textlink="">
      <xdr:nvSpPr>
        <xdr:cNvPr id="700" name="【保健センター・保健所】&#10;一人当たり面積該当値テキスト"/>
        <xdr:cNvSpPr txBox="1"/>
      </xdr:nvSpPr>
      <xdr:spPr>
        <a:xfrm>
          <a:off x="22199600" y="1077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701" name="楕円 700"/>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110490</xdr:rowOff>
    </xdr:to>
    <xdr:cxnSp macro="">
      <xdr:nvCxnSpPr>
        <xdr:cNvPr id="702" name="直線コネクタ 701"/>
        <xdr:cNvCxnSpPr/>
      </xdr:nvCxnSpPr>
      <xdr:spPr>
        <a:xfrm flipV="1">
          <a:off x="21323300" y="109080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703" name="楕円 702"/>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110490</xdr:rowOff>
    </xdr:to>
    <xdr:cxnSp macro="">
      <xdr:nvCxnSpPr>
        <xdr:cNvPr id="704" name="直線コネクタ 703"/>
        <xdr:cNvCxnSpPr/>
      </xdr:nvCxnSpPr>
      <xdr:spPr>
        <a:xfrm>
          <a:off x="20434300" y="10911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55880</xdr:rowOff>
    </xdr:from>
    <xdr:to>
      <xdr:col>102</xdr:col>
      <xdr:colOff>165100</xdr:colOff>
      <xdr:row>63</xdr:row>
      <xdr:rowOff>157480</xdr:rowOff>
    </xdr:to>
    <xdr:sp macro="" textlink="">
      <xdr:nvSpPr>
        <xdr:cNvPr id="705" name="楕円 704"/>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110490</xdr:rowOff>
    </xdr:to>
    <xdr:cxnSp macro="">
      <xdr:nvCxnSpPr>
        <xdr:cNvPr id="706" name="直線コネクタ 705"/>
        <xdr:cNvCxnSpPr/>
      </xdr:nvCxnSpPr>
      <xdr:spPr>
        <a:xfrm>
          <a:off x="19545300" y="10908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86360</xdr:rowOff>
    </xdr:from>
    <xdr:to>
      <xdr:col>98</xdr:col>
      <xdr:colOff>38100</xdr:colOff>
      <xdr:row>64</xdr:row>
      <xdr:rowOff>16510</xdr:rowOff>
    </xdr:to>
    <xdr:sp macro="" textlink="">
      <xdr:nvSpPr>
        <xdr:cNvPr id="707" name="楕円 706"/>
        <xdr:cNvSpPr/>
      </xdr:nvSpPr>
      <xdr:spPr>
        <a:xfrm>
          <a:off x="18605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106680</xdr:rowOff>
    </xdr:from>
    <xdr:to>
      <xdr:col>102</xdr:col>
      <xdr:colOff>114300</xdr:colOff>
      <xdr:row>63</xdr:row>
      <xdr:rowOff>137160</xdr:rowOff>
    </xdr:to>
    <xdr:cxnSp macro="">
      <xdr:nvCxnSpPr>
        <xdr:cNvPr id="708" name="直線コネクタ 707"/>
        <xdr:cNvCxnSpPr/>
      </xdr:nvCxnSpPr>
      <xdr:spPr>
        <a:xfrm flipV="1">
          <a:off x="18656300" y="109080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113030</xdr:rowOff>
    </xdr:from>
    <xdr:ext cx="469900" cy="259080"/>
    <xdr:sp macro="" textlink="">
      <xdr:nvSpPr>
        <xdr:cNvPr id="709" name="n_1aveValue【保健センター・保健所】&#10;一人当たり面積"/>
        <xdr:cNvSpPr txBox="1"/>
      </xdr:nvSpPr>
      <xdr:spPr>
        <a:xfrm>
          <a:off x="21075650" y="1057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132080</xdr:rowOff>
    </xdr:from>
    <xdr:ext cx="467360" cy="256540"/>
    <xdr:sp macro="" textlink="">
      <xdr:nvSpPr>
        <xdr:cNvPr id="710" name="n_2aveValue【保健センター・保健所】&#10;一人当たり面積"/>
        <xdr:cNvSpPr txBox="1"/>
      </xdr:nvSpPr>
      <xdr:spPr>
        <a:xfrm>
          <a:off x="20199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135890</xdr:rowOff>
    </xdr:from>
    <xdr:ext cx="467360" cy="259080"/>
    <xdr:sp macro="" textlink="">
      <xdr:nvSpPr>
        <xdr:cNvPr id="711" name="n_3aveValue【保健センター・保健所】&#10;一人当たり面積"/>
        <xdr:cNvSpPr txBox="1"/>
      </xdr:nvSpPr>
      <xdr:spPr>
        <a:xfrm>
          <a:off x="19310350" y="10594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124460</xdr:rowOff>
    </xdr:from>
    <xdr:ext cx="467360" cy="259080"/>
    <xdr:sp macro="" textlink="">
      <xdr:nvSpPr>
        <xdr:cNvPr id="712" name="n_4aveValue【保健センター・保健所】&#10;一人当たり面積"/>
        <xdr:cNvSpPr txBox="1"/>
      </xdr:nvSpPr>
      <xdr:spPr>
        <a:xfrm>
          <a:off x="18421350" y="10582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152400</xdr:rowOff>
    </xdr:from>
    <xdr:ext cx="469900" cy="259080"/>
    <xdr:sp macro="" textlink="">
      <xdr:nvSpPr>
        <xdr:cNvPr id="713" name="n_1mainValue【保健センター・保健所】&#10;一人当たり面積"/>
        <xdr:cNvSpPr txBox="1"/>
      </xdr:nvSpPr>
      <xdr:spPr>
        <a:xfrm>
          <a:off x="21075650" y="1095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152400</xdr:rowOff>
    </xdr:from>
    <xdr:ext cx="467360" cy="259080"/>
    <xdr:sp macro="" textlink="">
      <xdr:nvSpPr>
        <xdr:cNvPr id="714" name="n_2mainValue【保健センター・保健所】&#10;一人当たり面積"/>
        <xdr:cNvSpPr txBox="1"/>
      </xdr:nvSpPr>
      <xdr:spPr>
        <a:xfrm>
          <a:off x="20199350" y="10953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148590</xdr:rowOff>
    </xdr:from>
    <xdr:ext cx="467360" cy="259080"/>
    <xdr:sp macro="" textlink="">
      <xdr:nvSpPr>
        <xdr:cNvPr id="715" name="n_3mainValue【保健センター・保健所】&#10;一人当たり面積"/>
        <xdr:cNvSpPr txBox="1"/>
      </xdr:nvSpPr>
      <xdr:spPr>
        <a:xfrm>
          <a:off x="19310350" y="10949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7620</xdr:rowOff>
    </xdr:from>
    <xdr:ext cx="467360" cy="256540"/>
    <xdr:sp macro="" textlink="">
      <xdr:nvSpPr>
        <xdr:cNvPr id="716" name="n_4mainValue【保健センター・保健所】&#10;一人当たり面積"/>
        <xdr:cNvSpPr txBox="1"/>
      </xdr:nvSpPr>
      <xdr:spPr>
        <a:xfrm>
          <a:off x="18421350" y="10980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25" name="テキスト ボックス 72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27" name="テキスト ボックス 726"/>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8" name="直線コネクタ 72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29" name="テキスト ボックス 728"/>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0" name="直線コネクタ 72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31" name="テキスト ボックス 730"/>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2" name="直線コネクタ 73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3" name="テキスト ボックス 73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4" name="直線コネクタ 73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35" name="テキスト ボックス 734"/>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6" name="直線コネクタ 73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7" name="テキスト ボックス 73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8" name="直線コネクタ 73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39" name="テキスト ボックス 738"/>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77470</xdr:rowOff>
    </xdr:from>
    <xdr:to>
      <xdr:col>85</xdr:col>
      <xdr:colOff>126365</xdr:colOff>
      <xdr:row>86</xdr:row>
      <xdr:rowOff>100330</xdr:rowOff>
    </xdr:to>
    <xdr:cxnSp macro="">
      <xdr:nvCxnSpPr>
        <xdr:cNvPr id="742" name="直線コネクタ 741"/>
        <xdr:cNvCxnSpPr/>
      </xdr:nvCxnSpPr>
      <xdr:spPr>
        <a:xfrm flipV="1">
          <a:off x="16318865" y="136220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104140</xdr:rowOff>
    </xdr:from>
    <xdr:ext cx="405130" cy="259080"/>
    <xdr:sp macro="" textlink="">
      <xdr:nvSpPr>
        <xdr:cNvPr id="743" name="【消防施設】&#10;有形固定資産減価償却率最小値テキスト"/>
        <xdr:cNvSpPr txBox="1"/>
      </xdr:nvSpPr>
      <xdr:spPr>
        <a:xfrm>
          <a:off x="16357600" y="14848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100330</xdr:rowOff>
    </xdr:from>
    <xdr:to>
      <xdr:col>86</xdr:col>
      <xdr:colOff>25400</xdr:colOff>
      <xdr:row>86</xdr:row>
      <xdr:rowOff>100330</xdr:rowOff>
    </xdr:to>
    <xdr:cxnSp macro="">
      <xdr:nvCxnSpPr>
        <xdr:cNvPr id="744" name="直線コネクタ 743"/>
        <xdr:cNvCxnSpPr/>
      </xdr:nvCxnSpPr>
      <xdr:spPr>
        <a:xfrm>
          <a:off x="16230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24130</xdr:rowOff>
    </xdr:from>
    <xdr:ext cx="405130" cy="259080"/>
    <xdr:sp macro="" textlink="">
      <xdr:nvSpPr>
        <xdr:cNvPr id="745" name="【消防施設】&#10;有形固定資産減価償却率最大値テキスト"/>
        <xdr:cNvSpPr txBox="1"/>
      </xdr:nvSpPr>
      <xdr:spPr>
        <a:xfrm>
          <a:off x="16357600" y="13397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77470</xdr:rowOff>
    </xdr:from>
    <xdr:to>
      <xdr:col>86</xdr:col>
      <xdr:colOff>25400</xdr:colOff>
      <xdr:row>79</xdr:row>
      <xdr:rowOff>77470</xdr:rowOff>
    </xdr:to>
    <xdr:cxnSp macro="">
      <xdr:nvCxnSpPr>
        <xdr:cNvPr id="746" name="直線コネクタ 745"/>
        <xdr:cNvCxnSpPr/>
      </xdr:nvCxnSpPr>
      <xdr:spPr>
        <a:xfrm>
          <a:off x="16230600" y="1362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119380</xdr:rowOff>
    </xdr:from>
    <xdr:ext cx="405130" cy="259080"/>
    <xdr:sp macro="" textlink="">
      <xdr:nvSpPr>
        <xdr:cNvPr id="747" name="【消防施設】&#10;有形固定資産減価償却率平均値テキスト"/>
        <xdr:cNvSpPr txBox="1"/>
      </xdr:nvSpPr>
      <xdr:spPr>
        <a:xfrm>
          <a:off x="16357600" y="14178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140970</xdr:rowOff>
    </xdr:from>
    <xdr:to>
      <xdr:col>85</xdr:col>
      <xdr:colOff>177800</xdr:colOff>
      <xdr:row>83</xdr:row>
      <xdr:rowOff>71120</xdr:rowOff>
    </xdr:to>
    <xdr:sp macro="" textlink="">
      <xdr:nvSpPr>
        <xdr:cNvPr id="748" name="フローチャート: 判断 747"/>
        <xdr:cNvSpPr/>
      </xdr:nvSpPr>
      <xdr:spPr>
        <a:xfrm>
          <a:off x="16268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749" name="フローチャート: 判断 748"/>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64135</xdr:rowOff>
    </xdr:from>
    <xdr:to>
      <xdr:col>76</xdr:col>
      <xdr:colOff>165100</xdr:colOff>
      <xdr:row>82</xdr:row>
      <xdr:rowOff>166370</xdr:rowOff>
    </xdr:to>
    <xdr:sp macro="" textlink="">
      <xdr:nvSpPr>
        <xdr:cNvPr id="750" name="フローチャート: 判断 749"/>
        <xdr:cNvSpPr/>
      </xdr:nvSpPr>
      <xdr:spPr>
        <a:xfrm>
          <a:off x="145415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69215</xdr:rowOff>
    </xdr:from>
    <xdr:to>
      <xdr:col>72</xdr:col>
      <xdr:colOff>38100</xdr:colOff>
      <xdr:row>82</xdr:row>
      <xdr:rowOff>170815</xdr:rowOff>
    </xdr:to>
    <xdr:sp macro="" textlink="">
      <xdr:nvSpPr>
        <xdr:cNvPr id="751" name="フローチャート: 判断 750"/>
        <xdr:cNvSpPr/>
      </xdr:nvSpPr>
      <xdr:spPr>
        <a:xfrm>
          <a:off x="13652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86995</xdr:rowOff>
    </xdr:from>
    <xdr:to>
      <xdr:col>67</xdr:col>
      <xdr:colOff>101600</xdr:colOff>
      <xdr:row>83</xdr:row>
      <xdr:rowOff>17780</xdr:rowOff>
    </xdr:to>
    <xdr:sp macro="" textlink="">
      <xdr:nvSpPr>
        <xdr:cNvPr id="752" name="フローチャート: 判断 751"/>
        <xdr:cNvSpPr/>
      </xdr:nvSpPr>
      <xdr:spPr>
        <a:xfrm>
          <a:off x="127635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3" name="テキスト ボックス 75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4" name="テキスト ボックス 75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5" name="テキスト ボックス 75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6" name="テキスト ボックス 75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7" name="テキスト ボックス 75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79</xdr:row>
      <xdr:rowOff>26670</xdr:rowOff>
    </xdr:from>
    <xdr:to>
      <xdr:col>85</xdr:col>
      <xdr:colOff>177800</xdr:colOff>
      <xdr:row>79</xdr:row>
      <xdr:rowOff>128270</xdr:rowOff>
    </xdr:to>
    <xdr:sp macro="" textlink="">
      <xdr:nvSpPr>
        <xdr:cNvPr id="758" name="楕円 757"/>
        <xdr:cNvSpPr/>
      </xdr:nvSpPr>
      <xdr:spPr>
        <a:xfrm>
          <a:off x="162687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151130</xdr:rowOff>
    </xdr:from>
    <xdr:ext cx="405130" cy="259080"/>
    <xdr:sp macro="" textlink="">
      <xdr:nvSpPr>
        <xdr:cNvPr id="759" name="【消防施設】&#10;有形固定資産減価償却率該当値テキスト"/>
        <xdr:cNvSpPr txBox="1"/>
      </xdr:nvSpPr>
      <xdr:spPr>
        <a:xfrm>
          <a:off x="16357600" y="1352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6985</xdr:rowOff>
    </xdr:from>
    <xdr:to>
      <xdr:col>81</xdr:col>
      <xdr:colOff>101600</xdr:colOff>
      <xdr:row>79</xdr:row>
      <xdr:rowOff>109220</xdr:rowOff>
    </xdr:to>
    <xdr:sp macro="" textlink="">
      <xdr:nvSpPr>
        <xdr:cNvPr id="760" name="楕円 759"/>
        <xdr:cNvSpPr/>
      </xdr:nvSpPr>
      <xdr:spPr>
        <a:xfrm>
          <a:off x="154305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57785</xdr:rowOff>
    </xdr:from>
    <xdr:to>
      <xdr:col>85</xdr:col>
      <xdr:colOff>127000</xdr:colOff>
      <xdr:row>79</xdr:row>
      <xdr:rowOff>77470</xdr:rowOff>
    </xdr:to>
    <xdr:cxnSp macro="">
      <xdr:nvCxnSpPr>
        <xdr:cNvPr id="761" name="直線コネクタ 760"/>
        <xdr:cNvCxnSpPr/>
      </xdr:nvCxnSpPr>
      <xdr:spPr>
        <a:xfrm>
          <a:off x="15481300" y="136023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122555</xdr:rowOff>
    </xdr:from>
    <xdr:to>
      <xdr:col>76</xdr:col>
      <xdr:colOff>165100</xdr:colOff>
      <xdr:row>79</xdr:row>
      <xdr:rowOff>52705</xdr:rowOff>
    </xdr:to>
    <xdr:sp macro="" textlink="">
      <xdr:nvSpPr>
        <xdr:cNvPr id="762" name="楕円 761"/>
        <xdr:cNvSpPr/>
      </xdr:nvSpPr>
      <xdr:spPr>
        <a:xfrm>
          <a:off x="14541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xdr:rowOff>
    </xdr:from>
    <xdr:to>
      <xdr:col>81</xdr:col>
      <xdr:colOff>50800</xdr:colOff>
      <xdr:row>79</xdr:row>
      <xdr:rowOff>57785</xdr:rowOff>
    </xdr:to>
    <xdr:cxnSp macro="">
      <xdr:nvCxnSpPr>
        <xdr:cNvPr id="763" name="直線コネクタ 762"/>
        <xdr:cNvCxnSpPr/>
      </xdr:nvCxnSpPr>
      <xdr:spPr>
        <a:xfrm>
          <a:off x="14592300" y="135464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60960</xdr:rowOff>
    </xdr:from>
    <xdr:to>
      <xdr:col>72</xdr:col>
      <xdr:colOff>38100</xdr:colOff>
      <xdr:row>78</xdr:row>
      <xdr:rowOff>162560</xdr:rowOff>
    </xdr:to>
    <xdr:sp macro="" textlink="">
      <xdr:nvSpPr>
        <xdr:cNvPr id="764" name="楕円 763"/>
        <xdr:cNvSpPr/>
      </xdr:nvSpPr>
      <xdr:spPr>
        <a:xfrm>
          <a:off x="13652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111760</xdr:rowOff>
    </xdr:from>
    <xdr:to>
      <xdr:col>76</xdr:col>
      <xdr:colOff>114300</xdr:colOff>
      <xdr:row>79</xdr:row>
      <xdr:rowOff>1905</xdr:rowOff>
    </xdr:to>
    <xdr:cxnSp macro="">
      <xdr:nvCxnSpPr>
        <xdr:cNvPr id="765" name="直線コネクタ 764"/>
        <xdr:cNvCxnSpPr/>
      </xdr:nvCxnSpPr>
      <xdr:spPr>
        <a:xfrm>
          <a:off x="13703300" y="134848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6985</xdr:rowOff>
    </xdr:from>
    <xdr:to>
      <xdr:col>67</xdr:col>
      <xdr:colOff>101600</xdr:colOff>
      <xdr:row>78</xdr:row>
      <xdr:rowOff>109220</xdr:rowOff>
    </xdr:to>
    <xdr:sp macro="" textlink="">
      <xdr:nvSpPr>
        <xdr:cNvPr id="766" name="楕円 765"/>
        <xdr:cNvSpPr/>
      </xdr:nvSpPr>
      <xdr:spPr>
        <a:xfrm>
          <a:off x="12763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57785</xdr:rowOff>
    </xdr:from>
    <xdr:to>
      <xdr:col>71</xdr:col>
      <xdr:colOff>177800</xdr:colOff>
      <xdr:row>78</xdr:row>
      <xdr:rowOff>111760</xdr:rowOff>
    </xdr:to>
    <xdr:cxnSp macro="">
      <xdr:nvCxnSpPr>
        <xdr:cNvPr id="767" name="直線コネクタ 766"/>
        <xdr:cNvCxnSpPr/>
      </xdr:nvCxnSpPr>
      <xdr:spPr>
        <a:xfrm>
          <a:off x="12814300" y="1343088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22860</xdr:rowOff>
    </xdr:from>
    <xdr:ext cx="405130" cy="259080"/>
    <xdr:sp macro="" textlink="">
      <xdr:nvSpPr>
        <xdr:cNvPr id="768" name="n_1aveValue【消防施設】&#10;有形固定資産減価償却率"/>
        <xdr:cNvSpPr txBox="1"/>
      </xdr:nvSpPr>
      <xdr:spPr>
        <a:xfrm>
          <a:off x="15266035" y="1425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156845</xdr:rowOff>
    </xdr:from>
    <xdr:ext cx="402590" cy="256540"/>
    <xdr:sp macro="" textlink="">
      <xdr:nvSpPr>
        <xdr:cNvPr id="769" name="n_2aveValue【消防施設】&#10;有形固定資産減価償却率"/>
        <xdr:cNvSpPr txBox="1"/>
      </xdr:nvSpPr>
      <xdr:spPr>
        <a:xfrm>
          <a:off x="14389735" y="142157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161925</xdr:rowOff>
    </xdr:from>
    <xdr:ext cx="402590" cy="259080"/>
    <xdr:sp macro="" textlink="">
      <xdr:nvSpPr>
        <xdr:cNvPr id="770" name="n_3aveValue【消防施設】&#10;有形固定資産減価償却率"/>
        <xdr:cNvSpPr txBox="1"/>
      </xdr:nvSpPr>
      <xdr:spPr>
        <a:xfrm>
          <a:off x="13500735" y="142208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8255</xdr:rowOff>
    </xdr:from>
    <xdr:ext cx="402590" cy="256540"/>
    <xdr:sp macro="" textlink="">
      <xdr:nvSpPr>
        <xdr:cNvPr id="771" name="n_4aveValue【消防施設】&#10;有形固定資産減価償却率"/>
        <xdr:cNvSpPr txBox="1"/>
      </xdr:nvSpPr>
      <xdr:spPr>
        <a:xfrm>
          <a:off x="12611735" y="142386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125095</xdr:rowOff>
    </xdr:from>
    <xdr:ext cx="405130" cy="258445"/>
    <xdr:sp macro="" textlink="">
      <xdr:nvSpPr>
        <xdr:cNvPr id="772" name="n_1mainValue【消防施設】&#10;有形固定資産減価償却率"/>
        <xdr:cNvSpPr txBox="1"/>
      </xdr:nvSpPr>
      <xdr:spPr>
        <a:xfrm>
          <a:off x="15266035" y="13326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69215</xdr:rowOff>
    </xdr:from>
    <xdr:ext cx="402590" cy="259080"/>
    <xdr:sp macro="" textlink="">
      <xdr:nvSpPr>
        <xdr:cNvPr id="773" name="n_2mainValue【消防施設】&#10;有形固定資産減価償却率"/>
        <xdr:cNvSpPr txBox="1"/>
      </xdr:nvSpPr>
      <xdr:spPr>
        <a:xfrm>
          <a:off x="14389735" y="13270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7620</xdr:rowOff>
    </xdr:from>
    <xdr:ext cx="402590" cy="256540"/>
    <xdr:sp macro="" textlink="">
      <xdr:nvSpPr>
        <xdr:cNvPr id="774" name="n_3mainValue【消防施設】&#10;有形固定資産減価償却率"/>
        <xdr:cNvSpPr txBox="1"/>
      </xdr:nvSpPr>
      <xdr:spPr>
        <a:xfrm>
          <a:off x="13500735" y="13209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76</xdr:row>
      <xdr:rowOff>125095</xdr:rowOff>
    </xdr:from>
    <xdr:ext cx="340360" cy="258445"/>
    <xdr:sp macro="" textlink="">
      <xdr:nvSpPr>
        <xdr:cNvPr id="775" name="n_4mainValue【消防施設】&#10;有形固定資産減価償却率"/>
        <xdr:cNvSpPr txBox="1"/>
      </xdr:nvSpPr>
      <xdr:spPr>
        <a:xfrm>
          <a:off x="12644120" y="131552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4" name="テキスト ボックス 783"/>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86" name="直線コネクタ 78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787" name="テキスト ボックス 786"/>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88" name="直線コネクタ 78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789" name="テキスト ボックス 788"/>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90" name="直線コネクタ 78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791" name="テキスト ボックス 790"/>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2" name="直線コネクタ 79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793" name="テキスト ボックス 792"/>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94" name="直線コネクタ 79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795" name="テキスト ボックス 794"/>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96" name="直線コネクタ 79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797" name="テキスト ボックス 796"/>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99" name="テキスト ボックス 798"/>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52070</xdr:rowOff>
    </xdr:from>
    <xdr:to>
      <xdr:col>116</xdr:col>
      <xdr:colOff>62865</xdr:colOff>
      <xdr:row>86</xdr:row>
      <xdr:rowOff>158115</xdr:rowOff>
    </xdr:to>
    <xdr:cxnSp macro="">
      <xdr:nvCxnSpPr>
        <xdr:cNvPr id="801" name="直線コネクタ 800"/>
        <xdr:cNvCxnSpPr/>
      </xdr:nvCxnSpPr>
      <xdr:spPr>
        <a:xfrm flipV="1">
          <a:off x="22160865" y="1342517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161925</xdr:rowOff>
    </xdr:from>
    <xdr:ext cx="469900" cy="259080"/>
    <xdr:sp macro="" textlink="">
      <xdr:nvSpPr>
        <xdr:cNvPr id="802" name="【消防施設】&#10;一人当たり面積最小値テキスト"/>
        <xdr:cNvSpPr txBox="1"/>
      </xdr:nvSpPr>
      <xdr:spPr>
        <a:xfrm>
          <a:off x="22199600" y="1490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158115</xdr:rowOff>
    </xdr:from>
    <xdr:to>
      <xdr:col>116</xdr:col>
      <xdr:colOff>152400</xdr:colOff>
      <xdr:row>86</xdr:row>
      <xdr:rowOff>158115</xdr:rowOff>
    </xdr:to>
    <xdr:cxnSp macro="">
      <xdr:nvCxnSpPr>
        <xdr:cNvPr id="803" name="直線コネクタ 802"/>
        <xdr:cNvCxnSpPr/>
      </xdr:nvCxnSpPr>
      <xdr:spPr>
        <a:xfrm>
          <a:off x="22072600" y="1490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169545</xdr:rowOff>
    </xdr:from>
    <xdr:ext cx="469900" cy="256540"/>
    <xdr:sp macro="" textlink="">
      <xdr:nvSpPr>
        <xdr:cNvPr id="804" name="【消防施設】&#10;一人当たり面積最大値テキスト"/>
        <xdr:cNvSpPr txBox="1"/>
      </xdr:nvSpPr>
      <xdr:spPr>
        <a:xfrm>
          <a:off x="22199600" y="131997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52070</xdr:rowOff>
    </xdr:from>
    <xdr:to>
      <xdr:col>116</xdr:col>
      <xdr:colOff>152400</xdr:colOff>
      <xdr:row>78</xdr:row>
      <xdr:rowOff>52070</xdr:rowOff>
    </xdr:to>
    <xdr:cxnSp macro="">
      <xdr:nvCxnSpPr>
        <xdr:cNvPr id="805" name="直線コネクタ 804"/>
        <xdr:cNvCxnSpPr/>
      </xdr:nvCxnSpPr>
      <xdr:spPr>
        <a:xfrm>
          <a:off x="22072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163195</xdr:rowOff>
    </xdr:from>
    <xdr:ext cx="469900" cy="259080"/>
    <xdr:sp macro="" textlink="">
      <xdr:nvSpPr>
        <xdr:cNvPr id="806" name="【消防施設】&#10;一人当たり面積平均値テキスト"/>
        <xdr:cNvSpPr txBox="1"/>
      </xdr:nvSpPr>
      <xdr:spPr>
        <a:xfrm>
          <a:off x="22199600" y="14564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140335</xdr:rowOff>
    </xdr:from>
    <xdr:to>
      <xdr:col>116</xdr:col>
      <xdr:colOff>114300</xdr:colOff>
      <xdr:row>86</xdr:row>
      <xdr:rowOff>70485</xdr:rowOff>
    </xdr:to>
    <xdr:sp macro="" textlink="">
      <xdr:nvSpPr>
        <xdr:cNvPr id="807" name="フローチャート: 判断 806"/>
        <xdr:cNvSpPr/>
      </xdr:nvSpPr>
      <xdr:spPr>
        <a:xfrm>
          <a:off x="22110700" y="147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161925</xdr:rowOff>
    </xdr:from>
    <xdr:to>
      <xdr:col>112</xdr:col>
      <xdr:colOff>38100</xdr:colOff>
      <xdr:row>86</xdr:row>
      <xdr:rowOff>92075</xdr:rowOff>
    </xdr:to>
    <xdr:sp macro="" textlink="">
      <xdr:nvSpPr>
        <xdr:cNvPr id="808" name="フローチャート: 判断 807"/>
        <xdr:cNvSpPr/>
      </xdr:nvSpPr>
      <xdr:spPr>
        <a:xfrm>
          <a:off x="21272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163195</xdr:rowOff>
    </xdr:from>
    <xdr:to>
      <xdr:col>107</xdr:col>
      <xdr:colOff>101600</xdr:colOff>
      <xdr:row>86</xdr:row>
      <xdr:rowOff>93345</xdr:rowOff>
    </xdr:to>
    <xdr:sp macro="" textlink="">
      <xdr:nvSpPr>
        <xdr:cNvPr id="809" name="フローチャート: 判断 808"/>
        <xdr:cNvSpPr/>
      </xdr:nvSpPr>
      <xdr:spPr>
        <a:xfrm>
          <a:off x="20383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810" name="フローチャート: 判断 809"/>
        <xdr:cNvSpPr/>
      </xdr:nvSpPr>
      <xdr:spPr>
        <a:xfrm>
          <a:off x="19494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3810</xdr:rowOff>
    </xdr:from>
    <xdr:to>
      <xdr:col>98</xdr:col>
      <xdr:colOff>38100</xdr:colOff>
      <xdr:row>86</xdr:row>
      <xdr:rowOff>105410</xdr:rowOff>
    </xdr:to>
    <xdr:sp macro="" textlink="">
      <xdr:nvSpPr>
        <xdr:cNvPr id="811" name="フローチャート: 判断 810"/>
        <xdr:cNvSpPr/>
      </xdr:nvSpPr>
      <xdr:spPr>
        <a:xfrm>
          <a:off x="18605500" y="147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2" name="テキスト ボックス 8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3" name="テキスト ボックス 8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4" name="テキスト ボックス 8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5" name="テキスト ボックス 8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6" name="テキスト ボックス 8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140335</xdr:rowOff>
    </xdr:from>
    <xdr:to>
      <xdr:col>116</xdr:col>
      <xdr:colOff>114300</xdr:colOff>
      <xdr:row>86</xdr:row>
      <xdr:rowOff>70485</xdr:rowOff>
    </xdr:to>
    <xdr:sp macro="" textlink="">
      <xdr:nvSpPr>
        <xdr:cNvPr id="817" name="楕円 816"/>
        <xdr:cNvSpPr/>
      </xdr:nvSpPr>
      <xdr:spPr>
        <a:xfrm>
          <a:off x="22110700" y="147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118745</xdr:rowOff>
    </xdr:from>
    <xdr:ext cx="469900" cy="259080"/>
    <xdr:sp macro="" textlink="">
      <xdr:nvSpPr>
        <xdr:cNvPr id="818" name="【消防施設】&#10;一人当たり面積該当値テキスト"/>
        <xdr:cNvSpPr txBox="1"/>
      </xdr:nvSpPr>
      <xdr:spPr>
        <a:xfrm>
          <a:off x="22199600" y="1469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819" name="楕円 818"/>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19685</xdr:rowOff>
    </xdr:to>
    <xdr:cxnSp macro="">
      <xdr:nvCxnSpPr>
        <xdr:cNvPr id="820" name="直線コネクタ 819"/>
        <xdr:cNvCxnSpPr/>
      </xdr:nvCxnSpPr>
      <xdr:spPr>
        <a:xfrm>
          <a:off x="21323300" y="1475232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821" name="楕円 820"/>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7620</xdr:rowOff>
    </xdr:to>
    <xdr:cxnSp macro="">
      <xdr:nvCxnSpPr>
        <xdr:cNvPr id="822" name="直線コネクタ 821"/>
        <xdr:cNvCxnSpPr/>
      </xdr:nvCxnSpPr>
      <xdr:spPr>
        <a:xfrm>
          <a:off x="20434300" y="14752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135890</xdr:rowOff>
    </xdr:from>
    <xdr:to>
      <xdr:col>102</xdr:col>
      <xdr:colOff>165100</xdr:colOff>
      <xdr:row>86</xdr:row>
      <xdr:rowOff>66040</xdr:rowOff>
    </xdr:to>
    <xdr:sp macro="" textlink="">
      <xdr:nvSpPr>
        <xdr:cNvPr id="823" name="楕円 822"/>
        <xdr:cNvSpPr/>
      </xdr:nvSpPr>
      <xdr:spPr>
        <a:xfrm>
          <a:off x="19494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15240</xdr:rowOff>
    </xdr:to>
    <xdr:cxnSp macro="">
      <xdr:nvCxnSpPr>
        <xdr:cNvPr id="824" name="直線コネクタ 823"/>
        <xdr:cNvCxnSpPr/>
      </xdr:nvCxnSpPr>
      <xdr:spPr>
        <a:xfrm flipV="1">
          <a:off x="19545300" y="14752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140335</xdr:rowOff>
    </xdr:from>
    <xdr:to>
      <xdr:col>98</xdr:col>
      <xdr:colOff>38100</xdr:colOff>
      <xdr:row>86</xdr:row>
      <xdr:rowOff>70485</xdr:rowOff>
    </xdr:to>
    <xdr:sp macro="" textlink="">
      <xdr:nvSpPr>
        <xdr:cNvPr id="825" name="楕円 824"/>
        <xdr:cNvSpPr/>
      </xdr:nvSpPr>
      <xdr:spPr>
        <a:xfrm>
          <a:off x="18605500" y="147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15240</xdr:rowOff>
    </xdr:from>
    <xdr:to>
      <xdr:col>102</xdr:col>
      <xdr:colOff>114300</xdr:colOff>
      <xdr:row>86</xdr:row>
      <xdr:rowOff>19685</xdr:rowOff>
    </xdr:to>
    <xdr:cxnSp macro="">
      <xdr:nvCxnSpPr>
        <xdr:cNvPr id="826" name="直線コネクタ 825"/>
        <xdr:cNvCxnSpPr/>
      </xdr:nvCxnSpPr>
      <xdr:spPr>
        <a:xfrm flipV="1">
          <a:off x="18656300" y="14759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83185</xdr:rowOff>
    </xdr:from>
    <xdr:ext cx="469900" cy="259080"/>
    <xdr:sp macro="" textlink="">
      <xdr:nvSpPr>
        <xdr:cNvPr id="827" name="n_1aveValue【消防施設】&#10;一人当たり面積"/>
        <xdr:cNvSpPr txBox="1"/>
      </xdr:nvSpPr>
      <xdr:spPr>
        <a:xfrm>
          <a:off x="21075650" y="14827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84455</xdr:rowOff>
    </xdr:from>
    <xdr:ext cx="467360" cy="259080"/>
    <xdr:sp macro="" textlink="">
      <xdr:nvSpPr>
        <xdr:cNvPr id="828" name="n_2aveValue【消防施設】&#10;一人当たり面積"/>
        <xdr:cNvSpPr txBox="1"/>
      </xdr:nvSpPr>
      <xdr:spPr>
        <a:xfrm>
          <a:off x="20199350" y="14829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81915</xdr:rowOff>
    </xdr:from>
    <xdr:ext cx="467360" cy="259080"/>
    <xdr:sp macro="" textlink="">
      <xdr:nvSpPr>
        <xdr:cNvPr id="829" name="n_3aveValue【消防施設】&#10;一人当たり面積"/>
        <xdr:cNvSpPr txBox="1"/>
      </xdr:nvSpPr>
      <xdr:spPr>
        <a:xfrm>
          <a:off x="19310350" y="148266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96520</xdr:rowOff>
    </xdr:from>
    <xdr:ext cx="467360" cy="259080"/>
    <xdr:sp macro="" textlink="">
      <xdr:nvSpPr>
        <xdr:cNvPr id="830" name="n_4aveValue【消防施設】&#10;一人当たり面積"/>
        <xdr:cNvSpPr txBox="1"/>
      </xdr:nvSpPr>
      <xdr:spPr>
        <a:xfrm>
          <a:off x="18421350" y="14841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74930</xdr:rowOff>
    </xdr:from>
    <xdr:ext cx="469900" cy="256540"/>
    <xdr:sp macro="" textlink="">
      <xdr:nvSpPr>
        <xdr:cNvPr id="831" name="n_1mainValue【消防施設】&#10;一人当たり面積"/>
        <xdr:cNvSpPr txBox="1"/>
      </xdr:nvSpPr>
      <xdr:spPr>
        <a:xfrm>
          <a:off x="21075650" y="14476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74930</xdr:rowOff>
    </xdr:from>
    <xdr:ext cx="467360" cy="256540"/>
    <xdr:sp macro="" textlink="">
      <xdr:nvSpPr>
        <xdr:cNvPr id="832" name="n_2mainValue【消防施設】&#10;一人当たり面積"/>
        <xdr:cNvSpPr txBox="1"/>
      </xdr:nvSpPr>
      <xdr:spPr>
        <a:xfrm>
          <a:off x="20199350" y="14476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82550</xdr:rowOff>
    </xdr:from>
    <xdr:ext cx="467360" cy="259080"/>
    <xdr:sp macro="" textlink="">
      <xdr:nvSpPr>
        <xdr:cNvPr id="833" name="n_3mainValue【消防施設】&#10;一人当たり面積"/>
        <xdr:cNvSpPr txBox="1"/>
      </xdr:nvSpPr>
      <xdr:spPr>
        <a:xfrm>
          <a:off x="19310350" y="14484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86995</xdr:rowOff>
    </xdr:from>
    <xdr:ext cx="467360" cy="256540"/>
    <xdr:sp macro="" textlink="">
      <xdr:nvSpPr>
        <xdr:cNvPr id="834" name="n_4mainValue【消防施設】&#10;一人当たり面積"/>
        <xdr:cNvSpPr txBox="1"/>
      </xdr:nvSpPr>
      <xdr:spPr>
        <a:xfrm>
          <a:off x="18421350" y="14488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3" name="テキスト ボックス 842"/>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5" name="テキスト ボックス 844"/>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6" name="直線コネクタ 84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7" name="テキスト ボックス 846"/>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8" name="直線コネクタ 84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9" name="テキスト ボックス 84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0" name="直線コネクタ 84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51" name="テキスト ボックス 850"/>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2" name="直線コネクタ 85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3" name="テキスト ボックス 85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4" name="直線コネクタ 85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5" name="テキスト ボックス 85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6" name="直線コネクタ 85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57" name="テキスト ボックス 856"/>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30480</xdr:rowOff>
    </xdr:to>
    <xdr:cxnSp macro="">
      <xdr:nvCxnSpPr>
        <xdr:cNvPr id="860" name="直線コネクタ 859"/>
        <xdr:cNvCxnSpPr/>
      </xdr:nvCxnSpPr>
      <xdr:spPr>
        <a:xfrm flipV="1">
          <a:off x="16318865" y="1716405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861"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2" name="直線コネクタ 861"/>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863"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4" name="直線コネクタ 863"/>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46355</xdr:rowOff>
    </xdr:from>
    <xdr:ext cx="405130" cy="259080"/>
    <xdr:sp macro="" textlink="">
      <xdr:nvSpPr>
        <xdr:cNvPr id="865" name="【庁舎】&#10;有形固定資産減価償却率平均値テキスト"/>
        <xdr:cNvSpPr txBox="1"/>
      </xdr:nvSpPr>
      <xdr:spPr>
        <a:xfrm>
          <a:off x="16357600" y="1787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67945</xdr:rowOff>
    </xdr:from>
    <xdr:to>
      <xdr:col>85</xdr:col>
      <xdr:colOff>177800</xdr:colOff>
      <xdr:row>104</xdr:row>
      <xdr:rowOff>169545</xdr:rowOff>
    </xdr:to>
    <xdr:sp macro="" textlink="">
      <xdr:nvSpPr>
        <xdr:cNvPr id="866" name="フローチャート: 判断 865"/>
        <xdr:cNvSpPr/>
      </xdr:nvSpPr>
      <xdr:spPr>
        <a:xfrm>
          <a:off x="162687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67" name="フローチャート: 判断 866"/>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868" name="フローチャート: 判断 867"/>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869" name="フローチャート: 判断 868"/>
        <xdr:cNvSpPr/>
      </xdr:nvSpPr>
      <xdr:spPr>
        <a:xfrm>
          <a:off x="13652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40640</xdr:rowOff>
    </xdr:from>
    <xdr:to>
      <xdr:col>67</xdr:col>
      <xdr:colOff>101600</xdr:colOff>
      <xdr:row>105</xdr:row>
      <xdr:rowOff>141605</xdr:rowOff>
    </xdr:to>
    <xdr:sp macro="" textlink="">
      <xdr:nvSpPr>
        <xdr:cNvPr id="870" name="フローチャート: 判断 869"/>
        <xdr:cNvSpPr/>
      </xdr:nvSpPr>
      <xdr:spPr>
        <a:xfrm>
          <a:off x="12763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1" name="テキスト ボックス 8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2" name="テキスト ボックス 8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3" name="テキスト ボックス 8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4" name="テキスト ボックス 8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5" name="テキスト ボックス 8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100330</xdr:rowOff>
    </xdr:from>
    <xdr:to>
      <xdr:col>85</xdr:col>
      <xdr:colOff>177800</xdr:colOff>
      <xdr:row>104</xdr:row>
      <xdr:rowOff>30480</xdr:rowOff>
    </xdr:to>
    <xdr:sp macro="" textlink="">
      <xdr:nvSpPr>
        <xdr:cNvPr id="876" name="楕円 875"/>
        <xdr:cNvSpPr/>
      </xdr:nvSpPr>
      <xdr:spPr>
        <a:xfrm>
          <a:off x="162687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123190</xdr:rowOff>
    </xdr:from>
    <xdr:ext cx="405130" cy="256540"/>
    <xdr:sp macro="" textlink="">
      <xdr:nvSpPr>
        <xdr:cNvPr id="877" name="【庁舎】&#10;有形固定資産減価償却率該当値テキスト"/>
        <xdr:cNvSpPr txBox="1"/>
      </xdr:nvSpPr>
      <xdr:spPr>
        <a:xfrm>
          <a:off x="16357600" y="17611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66040</xdr:rowOff>
    </xdr:from>
    <xdr:to>
      <xdr:col>81</xdr:col>
      <xdr:colOff>101600</xdr:colOff>
      <xdr:row>103</xdr:row>
      <xdr:rowOff>167640</xdr:rowOff>
    </xdr:to>
    <xdr:sp macro="" textlink="">
      <xdr:nvSpPr>
        <xdr:cNvPr id="878" name="楕円 877"/>
        <xdr:cNvSpPr/>
      </xdr:nvSpPr>
      <xdr:spPr>
        <a:xfrm>
          <a:off x="15430500" y="177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116840</xdr:rowOff>
    </xdr:from>
    <xdr:to>
      <xdr:col>85</xdr:col>
      <xdr:colOff>127000</xdr:colOff>
      <xdr:row>103</xdr:row>
      <xdr:rowOff>151130</xdr:rowOff>
    </xdr:to>
    <xdr:cxnSp macro="">
      <xdr:nvCxnSpPr>
        <xdr:cNvPr id="879" name="直線コネクタ 878"/>
        <xdr:cNvCxnSpPr/>
      </xdr:nvCxnSpPr>
      <xdr:spPr>
        <a:xfrm>
          <a:off x="15481300" y="177761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31750</xdr:rowOff>
    </xdr:from>
    <xdr:to>
      <xdr:col>76</xdr:col>
      <xdr:colOff>165100</xdr:colOff>
      <xdr:row>103</xdr:row>
      <xdr:rowOff>133350</xdr:rowOff>
    </xdr:to>
    <xdr:sp macro="" textlink="">
      <xdr:nvSpPr>
        <xdr:cNvPr id="880" name="楕円 879"/>
        <xdr:cNvSpPr/>
      </xdr:nvSpPr>
      <xdr:spPr>
        <a:xfrm>
          <a:off x="14541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82550</xdr:rowOff>
    </xdr:from>
    <xdr:to>
      <xdr:col>81</xdr:col>
      <xdr:colOff>50800</xdr:colOff>
      <xdr:row>103</xdr:row>
      <xdr:rowOff>116840</xdr:rowOff>
    </xdr:to>
    <xdr:cxnSp macro="">
      <xdr:nvCxnSpPr>
        <xdr:cNvPr id="881" name="直線コネクタ 880"/>
        <xdr:cNvCxnSpPr/>
      </xdr:nvCxnSpPr>
      <xdr:spPr>
        <a:xfrm>
          <a:off x="14592300" y="17741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168910</xdr:rowOff>
    </xdr:from>
    <xdr:to>
      <xdr:col>72</xdr:col>
      <xdr:colOff>38100</xdr:colOff>
      <xdr:row>103</xdr:row>
      <xdr:rowOff>99060</xdr:rowOff>
    </xdr:to>
    <xdr:sp macro="" textlink="">
      <xdr:nvSpPr>
        <xdr:cNvPr id="882" name="楕円 881"/>
        <xdr:cNvSpPr/>
      </xdr:nvSpPr>
      <xdr:spPr>
        <a:xfrm>
          <a:off x="136525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48260</xdr:rowOff>
    </xdr:from>
    <xdr:to>
      <xdr:col>76</xdr:col>
      <xdr:colOff>114300</xdr:colOff>
      <xdr:row>103</xdr:row>
      <xdr:rowOff>82550</xdr:rowOff>
    </xdr:to>
    <xdr:cxnSp macro="">
      <xdr:nvCxnSpPr>
        <xdr:cNvPr id="883" name="直線コネクタ 882"/>
        <xdr:cNvCxnSpPr/>
      </xdr:nvCxnSpPr>
      <xdr:spPr>
        <a:xfrm>
          <a:off x="13703300" y="17707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125095</xdr:rowOff>
    </xdr:from>
    <xdr:to>
      <xdr:col>67</xdr:col>
      <xdr:colOff>101600</xdr:colOff>
      <xdr:row>104</xdr:row>
      <xdr:rowOff>55245</xdr:rowOff>
    </xdr:to>
    <xdr:sp macro="" textlink="">
      <xdr:nvSpPr>
        <xdr:cNvPr id="884" name="楕円 883"/>
        <xdr:cNvSpPr/>
      </xdr:nvSpPr>
      <xdr:spPr>
        <a:xfrm>
          <a:off x="12763500" y="17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48260</xdr:rowOff>
    </xdr:from>
    <xdr:to>
      <xdr:col>71</xdr:col>
      <xdr:colOff>177800</xdr:colOff>
      <xdr:row>104</xdr:row>
      <xdr:rowOff>4445</xdr:rowOff>
    </xdr:to>
    <xdr:cxnSp macro="">
      <xdr:nvCxnSpPr>
        <xdr:cNvPr id="885" name="直線コネクタ 884"/>
        <xdr:cNvCxnSpPr/>
      </xdr:nvCxnSpPr>
      <xdr:spPr>
        <a:xfrm flipV="1">
          <a:off x="12814300" y="1770761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139065</xdr:rowOff>
    </xdr:from>
    <xdr:ext cx="405130" cy="259080"/>
    <xdr:sp macro="" textlink="">
      <xdr:nvSpPr>
        <xdr:cNvPr id="886" name="n_1aveValue【庁舎】&#10;有形固定資産減価償却率"/>
        <xdr:cNvSpPr txBox="1"/>
      </xdr:nvSpPr>
      <xdr:spPr>
        <a:xfrm>
          <a:off x="15266035" y="1796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120650</xdr:rowOff>
    </xdr:from>
    <xdr:ext cx="402590" cy="256540"/>
    <xdr:sp macro="" textlink="">
      <xdr:nvSpPr>
        <xdr:cNvPr id="887" name="n_2aveValue【庁舎】&#10;有形固定資産減価償却率"/>
        <xdr:cNvSpPr txBox="1"/>
      </xdr:nvSpPr>
      <xdr:spPr>
        <a:xfrm>
          <a:off x="14389735" y="18122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98425</xdr:rowOff>
    </xdr:from>
    <xdr:ext cx="402590" cy="256540"/>
    <xdr:sp macro="" textlink="">
      <xdr:nvSpPr>
        <xdr:cNvPr id="888" name="n_3aveValue【庁舎】&#10;有形固定資産減価償却率"/>
        <xdr:cNvSpPr txBox="1"/>
      </xdr:nvSpPr>
      <xdr:spPr>
        <a:xfrm>
          <a:off x="13500735" y="18100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132715</xdr:rowOff>
    </xdr:from>
    <xdr:ext cx="402590" cy="256540"/>
    <xdr:sp macro="" textlink="">
      <xdr:nvSpPr>
        <xdr:cNvPr id="889" name="n_4aveValue【庁舎】&#10;有形固定資産減価償却率"/>
        <xdr:cNvSpPr txBox="1"/>
      </xdr:nvSpPr>
      <xdr:spPr>
        <a:xfrm>
          <a:off x="12611735" y="18134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12700</xdr:rowOff>
    </xdr:from>
    <xdr:ext cx="405130" cy="259080"/>
    <xdr:sp macro="" textlink="">
      <xdr:nvSpPr>
        <xdr:cNvPr id="890" name="n_1mainValue【庁舎】&#10;有形固定資産減価償却率"/>
        <xdr:cNvSpPr txBox="1"/>
      </xdr:nvSpPr>
      <xdr:spPr>
        <a:xfrm>
          <a:off x="15266035" y="1750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149860</xdr:rowOff>
    </xdr:from>
    <xdr:ext cx="402590" cy="259080"/>
    <xdr:sp macro="" textlink="">
      <xdr:nvSpPr>
        <xdr:cNvPr id="891" name="n_2mainValue【庁舎】&#10;有形固定資産減価償却率"/>
        <xdr:cNvSpPr txBox="1"/>
      </xdr:nvSpPr>
      <xdr:spPr>
        <a:xfrm>
          <a:off x="14389735" y="17466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115570</xdr:rowOff>
    </xdr:from>
    <xdr:ext cx="402590" cy="259080"/>
    <xdr:sp macro="" textlink="">
      <xdr:nvSpPr>
        <xdr:cNvPr id="892" name="n_3mainValue【庁舎】&#10;有形固定資産減価償却率"/>
        <xdr:cNvSpPr txBox="1"/>
      </xdr:nvSpPr>
      <xdr:spPr>
        <a:xfrm>
          <a:off x="13500735" y="17432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71755</xdr:rowOff>
    </xdr:from>
    <xdr:ext cx="402590" cy="259080"/>
    <xdr:sp macro="" textlink="">
      <xdr:nvSpPr>
        <xdr:cNvPr id="893" name="n_4mainValue【庁舎】&#10;有形固定資産減価償却率"/>
        <xdr:cNvSpPr txBox="1"/>
      </xdr:nvSpPr>
      <xdr:spPr>
        <a:xfrm>
          <a:off x="12611735" y="175596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2" name="テキスト ボックス 90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905" name="テキスト ボックス 904"/>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907" name="テキスト ボックス 906"/>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909" name="テキスト ボックス 908"/>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911" name="テキスト ボックス 910"/>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913" name="テキスト ボックス 912"/>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5" name="テキスト ボックス 91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48260</xdr:rowOff>
    </xdr:from>
    <xdr:to>
      <xdr:col>116</xdr:col>
      <xdr:colOff>62865</xdr:colOff>
      <xdr:row>108</xdr:row>
      <xdr:rowOff>133985</xdr:rowOff>
    </xdr:to>
    <xdr:cxnSp macro="">
      <xdr:nvCxnSpPr>
        <xdr:cNvPr id="917" name="直線コネクタ 916"/>
        <xdr:cNvCxnSpPr/>
      </xdr:nvCxnSpPr>
      <xdr:spPr>
        <a:xfrm flipV="1">
          <a:off x="22160865" y="1736471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137795</xdr:rowOff>
    </xdr:from>
    <xdr:ext cx="469900" cy="259080"/>
    <xdr:sp macro="" textlink="">
      <xdr:nvSpPr>
        <xdr:cNvPr id="918" name="【庁舎】&#10;一人当たり面積最小値テキスト"/>
        <xdr:cNvSpPr txBox="1"/>
      </xdr:nvSpPr>
      <xdr:spPr>
        <a:xfrm>
          <a:off x="22199600" y="1865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133985</xdr:rowOff>
    </xdr:from>
    <xdr:to>
      <xdr:col>116</xdr:col>
      <xdr:colOff>152400</xdr:colOff>
      <xdr:row>108</xdr:row>
      <xdr:rowOff>133985</xdr:rowOff>
    </xdr:to>
    <xdr:cxnSp macro="">
      <xdr:nvCxnSpPr>
        <xdr:cNvPr id="919" name="直線コネクタ 918"/>
        <xdr:cNvCxnSpPr/>
      </xdr:nvCxnSpPr>
      <xdr:spPr>
        <a:xfrm>
          <a:off x="22072600" y="186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166370</xdr:rowOff>
    </xdr:from>
    <xdr:ext cx="469900" cy="256540"/>
    <xdr:sp macro="" textlink="">
      <xdr:nvSpPr>
        <xdr:cNvPr id="920" name="【庁舎】&#10;一人当たり面積最大値テキスト"/>
        <xdr:cNvSpPr txBox="1"/>
      </xdr:nvSpPr>
      <xdr:spPr>
        <a:xfrm>
          <a:off x="22199600" y="17139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48260</xdr:rowOff>
    </xdr:from>
    <xdr:to>
      <xdr:col>116</xdr:col>
      <xdr:colOff>152400</xdr:colOff>
      <xdr:row>101</xdr:row>
      <xdr:rowOff>48260</xdr:rowOff>
    </xdr:to>
    <xdr:cxnSp macro="">
      <xdr:nvCxnSpPr>
        <xdr:cNvPr id="921" name="直線コネクタ 920"/>
        <xdr:cNvCxnSpPr/>
      </xdr:nvCxnSpPr>
      <xdr:spPr>
        <a:xfrm>
          <a:off x="22072600" y="1736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55245</xdr:rowOff>
    </xdr:from>
    <xdr:ext cx="469900" cy="256540"/>
    <xdr:sp macro="" textlink="">
      <xdr:nvSpPr>
        <xdr:cNvPr id="922" name="【庁舎】&#10;一人当たり面積平均値テキスト"/>
        <xdr:cNvSpPr txBox="1"/>
      </xdr:nvSpPr>
      <xdr:spPr>
        <a:xfrm>
          <a:off x="22199600" y="182289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32385</xdr:rowOff>
    </xdr:from>
    <xdr:to>
      <xdr:col>116</xdr:col>
      <xdr:colOff>114300</xdr:colOff>
      <xdr:row>107</xdr:row>
      <xdr:rowOff>133985</xdr:rowOff>
    </xdr:to>
    <xdr:sp macro="" textlink="">
      <xdr:nvSpPr>
        <xdr:cNvPr id="923" name="フローチャート: 判断 922"/>
        <xdr:cNvSpPr/>
      </xdr:nvSpPr>
      <xdr:spPr>
        <a:xfrm>
          <a:off x="22110700" y="1837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70485</xdr:rowOff>
    </xdr:from>
    <xdr:to>
      <xdr:col>112</xdr:col>
      <xdr:colOff>38100</xdr:colOff>
      <xdr:row>108</xdr:row>
      <xdr:rowOff>635</xdr:rowOff>
    </xdr:to>
    <xdr:sp macro="" textlink="">
      <xdr:nvSpPr>
        <xdr:cNvPr id="924" name="フローチャート: 判断 923"/>
        <xdr:cNvSpPr/>
      </xdr:nvSpPr>
      <xdr:spPr>
        <a:xfrm>
          <a:off x="21272500" y="184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85090</xdr:rowOff>
    </xdr:from>
    <xdr:to>
      <xdr:col>107</xdr:col>
      <xdr:colOff>101600</xdr:colOff>
      <xdr:row>108</xdr:row>
      <xdr:rowOff>15240</xdr:rowOff>
    </xdr:to>
    <xdr:sp macro="" textlink="">
      <xdr:nvSpPr>
        <xdr:cNvPr id="925" name="フローチャート: 判断 924"/>
        <xdr:cNvSpPr/>
      </xdr:nvSpPr>
      <xdr:spPr>
        <a:xfrm>
          <a:off x="20383500" y="184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86995</xdr:rowOff>
    </xdr:from>
    <xdr:to>
      <xdr:col>102</xdr:col>
      <xdr:colOff>165100</xdr:colOff>
      <xdr:row>108</xdr:row>
      <xdr:rowOff>17780</xdr:rowOff>
    </xdr:to>
    <xdr:sp macro="" textlink="">
      <xdr:nvSpPr>
        <xdr:cNvPr id="926" name="フローチャート: 判断 925"/>
        <xdr:cNvSpPr/>
      </xdr:nvSpPr>
      <xdr:spPr>
        <a:xfrm>
          <a:off x="19494500" y="18432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49530</xdr:rowOff>
    </xdr:from>
    <xdr:to>
      <xdr:col>98</xdr:col>
      <xdr:colOff>38100</xdr:colOff>
      <xdr:row>107</xdr:row>
      <xdr:rowOff>151130</xdr:rowOff>
    </xdr:to>
    <xdr:sp macro="" textlink="">
      <xdr:nvSpPr>
        <xdr:cNvPr id="927" name="フローチャート: 判断 926"/>
        <xdr:cNvSpPr/>
      </xdr:nvSpPr>
      <xdr:spPr>
        <a:xfrm>
          <a:off x="18605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8" name="テキスト ボックス 9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9" name="テキスト ボックス 9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0" name="テキスト ボックス 9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1" name="テキスト ボックス 9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2" name="テキスト ボックス 9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118110</xdr:rowOff>
    </xdr:from>
    <xdr:to>
      <xdr:col>116</xdr:col>
      <xdr:colOff>114300</xdr:colOff>
      <xdr:row>108</xdr:row>
      <xdr:rowOff>48260</xdr:rowOff>
    </xdr:to>
    <xdr:sp macro="" textlink="">
      <xdr:nvSpPr>
        <xdr:cNvPr id="933" name="楕円 932"/>
        <xdr:cNvSpPr/>
      </xdr:nvSpPr>
      <xdr:spPr>
        <a:xfrm>
          <a:off x="22110700" y="184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96520</xdr:rowOff>
    </xdr:from>
    <xdr:ext cx="469900" cy="259080"/>
    <xdr:sp macro="" textlink="">
      <xdr:nvSpPr>
        <xdr:cNvPr id="934" name="【庁舎】&#10;一人当たり面積該当値テキスト"/>
        <xdr:cNvSpPr txBox="1"/>
      </xdr:nvSpPr>
      <xdr:spPr>
        <a:xfrm>
          <a:off x="22199600" y="18441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119380</xdr:rowOff>
    </xdr:from>
    <xdr:to>
      <xdr:col>112</xdr:col>
      <xdr:colOff>38100</xdr:colOff>
      <xdr:row>108</xdr:row>
      <xdr:rowOff>49530</xdr:rowOff>
    </xdr:to>
    <xdr:sp macro="" textlink="">
      <xdr:nvSpPr>
        <xdr:cNvPr id="935" name="楕円 934"/>
        <xdr:cNvSpPr/>
      </xdr:nvSpPr>
      <xdr:spPr>
        <a:xfrm>
          <a:off x="21272500" y="18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168910</xdr:rowOff>
    </xdr:from>
    <xdr:to>
      <xdr:col>116</xdr:col>
      <xdr:colOff>63500</xdr:colOff>
      <xdr:row>107</xdr:row>
      <xdr:rowOff>170180</xdr:rowOff>
    </xdr:to>
    <xdr:cxnSp macro="">
      <xdr:nvCxnSpPr>
        <xdr:cNvPr id="936" name="直線コネクタ 935"/>
        <xdr:cNvCxnSpPr/>
      </xdr:nvCxnSpPr>
      <xdr:spPr>
        <a:xfrm flipV="1">
          <a:off x="21323300" y="185140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119380</xdr:rowOff>
    </xdr:from>
    <xdr:to>
      <xdr:col>107</xdr:col>
      <xdr:colOff>101600</xdr:colOff>
      <xdr:row>108</xdr:row>
      <xdr:rowOff>49530</xdr:rowOff>
    </xdr:to>
    <xdr:sp macro="" textlink="">
      <xdr:nvSpPr>
        <xdr:cNvPr id="937" name="楕円 936"/>
        <xdr:cNvSpPr/>
      </xdr:nvSpPr>
      <xdr:spPr>
        <a:xfrm>
          <a:off x="20383500" y="18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170180</xdr:rowOff>
    </xdr:from>
    <xdr:to>
      <xdr:col>111</xdr:col>
      <xdr:colOff>177800</xdr:colOff>
      <xdr:row>107</xdr:row>
      <xdr:rowOff>170180</xdr:rowOff>
    </xdr:to>
    <xdr:cxnSp macro="">
      <xdr:nvCxnSpPr>
        <xdr:cNvPr id="938" name="直線コネクタ 937"/>
        <xdr:cNvCxnSpPr/>
      </xdr:nvCxnSpPr>
      <xdr:spPr>
        <a:xfrm>
          <a:off x="20434300" y="1851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119380</xdr:rowOff>
    </xdr:from>
    <xdr:to>
      <xdr:col>102</xdr:col>
      <xdr:colOff>165100</xdr:colOff>
      <xdr:row>108</xdr:row>
      <xdr:rowOff>49530</xdr:rowOff>
    </xdr:to>
    <xdr:sp macro="" textlink="">
      <xdr:nvSpPr>
        <xdr:cNvPr id="939" name="楕円 938"/>
        <xdr:cNvSpPr/>
      </xdr:nvSpPr>
      <xdr:spPr>
        <a:xfrm>
          <a:off x="19494500" y="18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170180</xdr:rowOff>
    </xdr:from>
    <xdr:to>
      <xdr:col>107</xdr:col>
      <xdr:colOff>50800</xdr:colOff>
      <xdr:row>107</xdr:row>
      <xdr:rowOff>170180</xdr:rowOff>
    </xdr:to>
    <xdr:cxnSp macro="">
      <xdr:nvCxnSpPr>
        <xdr:cNvPr id="940" name="直線コネクタ 939"/>
        <xdr:cNvCxnSpPr/>
      </xdr:nvCxnSpPr>
      <xdr:spPr>
        <a:xfrm>
          <a:off x="19545300" y="1851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144145</xdr:rowOff>
    </xdr:from>
    <xdr:to>
      <xdr:col>98</xdr:col>
      <xdr:colOff>38100</xdr:colOff>
      <xdr:row>108</xdr:row>
      <xdr:rowOff>74930</xdr:rowOff>
    </xdr:to>
    <xdr:sp macro="" textlink="">
      <xdr:nvSpPr>
        <xdr:cNvPr id="941" name="楕円 940"/>
        <xdr:cNvSpPr/>
      </xdr:nvSpPr>
      <xdr:spPr>
        <a:xfrm>
          <a:off x="18605500" y="1848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170180</xdr:rowOff>
    </xdr:from>
    <xdr:to>
      <xdr:col>102</xdr:col>
      <xdr:colOff>114300</xdr:colOff>
      <xdr:row>108</xdr:row>
      <xdr:rowOff>23495</xdr:rowOff>
    </xdr:to>
    <xdr:cxnSp macro="">
      <xdr:nvCxnSpPr>
        <xdr:cNvPr id="942" name="直線コネクタ 941"/>
        <xdr:cNvCxnSpPr/>
      </xdr:nvCxnSpPr>
      <xdr:spPr>
        <a:xfrm flipV="1">
          <a:off x="18656300" y="185153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17780</xdr:rowOff>
    </xdr:from>
    <xdr:ext cx="469900" cy="256540"/>
    <xdr:sp macro="" textlink="">
      <xdr:nvSpPr>
        <xdr:cNvPr id="943" name="n_1aveValue【庁舎】&#10;一人当たり面積"/>
        <xdr:cNvSpPr txBox="1"/>
      </xdr:nvSpPr>
      <xdr:spPr>
        <a:xfrm>
          <a:off x="21075650" y="18191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31750</xdr:rowOff>
    </xdr:from>
    <xdr:ext cx="467360" cy="256540"/>
    <xdr:sp macro="" textlink="">
      <xdr:nvSpPr>
        <xdr:cNvPr id="944" name="n_2aveValue【庁舎】&#10;一人当たり面積"/>
        <xdr:cNvSpPr txBox="1"/>
      </xdr:nvSpPr>
      <xdr:spPr>
        <a:xfrm>
          <a:off x="20199350" y="18205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33655</xdr:rowOff>
    </xdr:from>
    <xdr:ext cx="467360" cy="258445"/>
    <xdr:sp macro="" textlink="">
      <xdr:nvSpPr>
        <xdr:cNvPr id="945" name="n_3aveValue【庁舎】&#10;一人当たり面積"/>
        <xdr:cNvSpPr txBox="1"/>
      </xdr:nvSpPr>
      <xdr:spPr>
        <a:xfrm>
          <a:off x="19310350" y="182073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167640</xdr:rowOff>
    </xdr:from>
    <xdr:ext cx="467360" cy="256540"/>
    <xdr:sp macro="" textlink="">
      <xdr:nvSpPr>
        <xdr:cNvPr id="946" name="n_4aveValue【庁舎】&#10;一人当たり面積"/>
        <xdr:cNvSpPr txBox="1"/>
      </xdr:nvSpPr>
      <xdr:spPr>
        <a:xfrm>
          <a:off x="18421350" y="18169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40640</xdr:rowOff>
    </xdr:from>
    <xdr:ext cx="469900" cy="256540"/>
    <xdr:sp macro="" textlink="">
      <xdr:nvSpPr>
        <xdr:cNvPr id="947" name="n_1mainValue【庁舎】&#10;一人当たり面積"/>
        <xdr:cNvSpPr txBox="1"/>
      </xdr:nvSpPr>
      <xdr:spPr>
        <a:xfrm>
          <a:off x="21075650" y="185572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40640</xdr:rowOff>
    </xdr:from>
    <xdr:ext cx="467360" cy="256540"/>
    <xdr:sp macro="" textlink="">
      <xdr:nvSpPr>
        <xdr:cNvPr id="948" name="n_2mainValue【庁舎】&#10;一人当たり面積"/>
        <xdr:cNvSpPr txBox="1"/>
      </xdr:nvSpPr>
      <xdr:spPr>
        <a:xfrm>
          <a:off x="20199350" y="18557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40640</xdr:rowOff>
    </xdr:from>
    <xdr:ext cx="467360" cy="256540"/>
    <xdr:sp macro="" textlink="">
      <xdr:nvSpPr>
        <xdr:cNvPr id="949" name="n_3mainValue【庁舎】&#10;一人当たり面積"/>
        <xdr:cNvSpPr txBox="1"/>
      </xdr:nvSpPr>
      <xdr:spPr>
        <a:xfrm>
          <a:off x="19310350" y="18557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65405</xdr:rowOff>
    </xdr:from>
    <xdr:ext cx="467360" cy="256540"/>
    <xdr:sp macro="" textlink="">
      <xdr:nvSpPr>
        <xdr:cNvPr id="950" name="n_4mainValue【庁舎】&#10;一人当たり面積"/>
        <xdr:cNvSpPr txBox="1"/>
      </xdr:nvSpPr>
      <xdr:spPr>
        <a:xfrm>
          <a:off x="18421350" y="185820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図書館は、市内に3施設有り、有形固定資産減価償却率が低く、一人当たり面積が全国平均・県平均を大きく上回っていることから、大変充実しているといえる。</a:t>
          </a:r>
        </a:p>
        <a:p>
          <a:r>
            <a:rPr lang="ja-JP" altLang="en-US">
              <a:latin typeface="ＭＳ ゴシック"/>
              <a:ea typeface="ＭＳ ゴシック"/>
            </a:rPr>
            <a:t>一般廃棄物処理施設は、一部事務組合の解散により平成29年度から市の施設となった。有形固定資産減価償却率が全国平均・県平均ともに上回り、経年による劣化が進み維持更新費の増加が見込まれる。</a:t>
          </a:r>
        </a:p>
        <a:p>
          <a:r>
            <a:rPr lang="ja-JP" altLang="en-US">
              <a:latin typeface="ＭＳ ゴシック"/>
              <a:ea typeface="ＭＳ ゴシック"/>
            </a:rPr>
            <a:t>消防施設は、防災センターを平成28年に新設したことにより有形固定資産減価償却率が低くなっている。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131</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133</v>
      </c>
      <c r="C2" s="3"/>
      <c r="D2" s="12"/>
    </row>
    <row r="3" spans="1:119" ht="18.75" customHeight="1" x14ac:dyDescent="0.15">
      <c r="A3" s="2"/>
      <c r="B3" s="492" t="s">
        <v>136</v>
      </c>
      <c r="C3" s="493"/>
      <c r="D3" s="493"/>
      <c r="E3" s="494"/>
      <c r="F3" s="494"/>
      <c r="G3" s="494"/>
      <c r="H3" s="494"/>
      <c r="I3" s="494"/>
      <c r="J3" s="494"/>
      <c r="K3" s="494"/>
      <c r="L3" s="494" t="s">
        <v>138</v>
      </c>
      <c r="M3" s="494"/>
      <c r="N3" s="494"/>
      <c r="O3" s="494"/>
      <c r="P3" s="494"/>
      <c r="Q3" s="494"/>
      <c r="R3" s="501"/>
      <c r="S3" s="501"/>
      <c r="T3" s="501"/>
      <c r="U3" s="501"/>
      <c r="V3" s="502"/>
      <c r="W3" s="354" t="s">
        <v>139</v>
      </c>
      <c r="X3" s="355"/>
      <c r="Y3" s="355"/>
      <c r="Z3" s="355"/>
      <c r="AA3" s="355"/>
      <c r="AB3" s="493"/>
      <c r="AC3" s="501" t="s">
        <v>141</v>
      </c>
      <c r="AD3" s="355"/>
      <c r="AE3" s="355"/>
      <c r="AF3" s="355"/>
      <c r="AG3" s="355"/>
      <c r="AH3" s="355"/>
      <c r="AI3" s="355"/>
      <c r="AJ3" s="355"/>
      <c r="AK3" s="355"/>
      <c r="AL3" s="356"/>
      <c r="AM3" s="354" t="s">
        <v>142</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112</v>
      </c>
      <c r="BO3" s="355"/>
      <c r="BP3" s="355"/>
      <c r="BQ3" s="355"/>
      <c r="BR3" s="355"/>
      <c r="BS3" s="355"/>
      <c r="BT3" s="355"/>
      <c r="BU3" s="356"/>
      <c r="BV3" s="354" t="s">
        <v>147</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148</v>
      </c>
      <c r="CU3" s="355"/>
      <c r="CV3" s="355"/>
      <c r="CW3" s="355"/>
      <c r="CX3" s="355"/>
      <c r="CY3" s="355"/>
      <c r="CZ3" s="355"/>
      <c r="DA3" s="356"/>
      <c r="DB3" s="354" t="s">
        <v>150</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154</v>
      </c>
      <c r="AZ4" s="358"/>
      <c r="BA4" s="358"/>
      <c r="BB4" s="358"/>
      <c r="BC4" s="358"/>
      <c r="BD4" s="358"/>
      <c r="BE4" s="358"/>
      <c r="BF4" s="358"/>
      <c r="BG4" s="358"/>
      <c r="BH4" s="358"/>
      <c r="BI4" s="358"/>
      <c r="BJ4" s="358"/>
      <c r="BK4" s="358"/>
      <c r="BL4" s="358"/>
      <c r="BM4" s="359"/>
      <c r="BN4" s="360">
        <v>29621891</v>
      </c>
      <c r="BO4" s="361"/>
      <c r="BP4" s="361"/>
      <c r="BQ4" s="361"/>
      <c r="BR4" s="361"/>
      <c r="BS4" s="361"/>
      <c r="BT4" s="361"/>
      <c r="BU4" s="362"/>
      <c r="BV4" s="360">
        <v>23628709</v>
      </c>
      <c r="BW4" s="361"/>
      <c r="BX4" s="361"/>
      <c r="BY4" s="361"/>
      <c r="BZ4" s="361"/>
      <c r="CA4" s="361"/>
      <c r="CB4" s="361"/>
      <c r="CC4" s="362"/>
      <c r="CD4" s="363" t="s">
        <v>155</v>
      </c>
      <c r="CE4" s="364"/>
      <c r="CF4" s="364"/>
      <c r="CG4" s="364"/>
      <c r="CH4" s="364"/>
      <c r="CI4" s="364"/>
      <c r="CJ4" s="364"/>
      <c r="CK4" s="364"/>
      <c r="CL4" s="364"/>
      <c r="CM4" s="364"/>
      <c r="CN4" s="364"/>
      <c r="CO4" s="364"/>
      <c r="CP4" s="364"/>
      <c r="CQ4" s="364"/>
      <c r="CR4" s="364"/>
      <c r="CS4" s="365"/>
      <c r="CT4" s="366">
        <v>3.8</v>
      </c>
      <c r="CU4" s="367"/>
      <c r="CV4" s="367"/>
      <c r="CW4" s="367"/>
      <c r="CX4" s="367"/>
      <c r="CY4" s="367"/>
      <c r="CZ4" s="367"/>
      <c r="DA4" s="368"/>
      <c r="DB4" s="366">
        <v>4.2</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157</v>
      </c>
      <c r="AN5" s="370"/>
      <c r="AO5" s="370"/>
      <c r="AP5" s="370"/>
      <c r="AQ5" s="370"/>
      <c r="AR5" s="370"/>
      <c r="AS5" s="370"/>
      <c r="AT5" s="371"/>
      <c r="AU5" s="372" t="s">
        <v>62</v>
      </c>
      <c r="AV5" s="373"/>
      <c r="AW5" s="373"/>
      <c r="AX5" s="373"/>
      <c r="AY5" s="374" t="s">
        <v>143</v>
      </c>
      <c r="AZ5" s="375"/>
      <c r="BA5" s="375"/>
      <c r="BB5" s="375"/>
      <c r="BC5" s="375"/>
      <c r="BD5" s="375"/>
      <c r="BE5" s="375"/>
      <c r="BF5" s="375"/>
      <c r="BG5" s="375"/>
      <c r="BH5" s="375"/>
      <c r="BI5" s="375"/>
      <c r="BJ5" s="375"/>
      <c r="BK5" s="375"/>
      <c r="BL5" s="375"/>
      <c r="BM5" s="376"/>
      <c r="BN5" s="377">
        <v>28809066</v>
      </c>
      <c r="BO5" s="378"/>
      <c r="BP5" s="378"/>
      <c r="BQ5" s="378"/>
      <c r="BR5" s="378"/>
      <c r="BS5" s="378"/>
      <c r="BT5" s="378"/>
      <c r="BU5" s="379"/>
      <c r="BV5" s="377">
        <v>22860375</v>
      </c>
      <c r="BW5" s="378"/>
      <c r="BX5" s="378"/>
      <c r="BY5" s="378"/>
      <c r="BZ5" s="378"/>
      <c r="CA5" s="378"/>
      <c r="CB5" s="378"/>
      <c r="CC5" s="379"/>
      <c r="CD5" s="380" t="s">
        <v>159</v>
      </c>
      <c r="CE5" s="381"/>
      <c r="CF5" s="381"/>
      <c r="CG5" s="381"/>
      <c r="CH5" s="381"/>
      <c r="CI5" s="381"/>
      <c r="CJ5" s="381"/>
      <c r="CK5" s="381"/>
      <c r="CL5" s="381"/>
      <c r="CM5" s="381"/>
      <c r="CN5" s="381"/>
      <c r="CO5" s="381"/>
      <c r="CP5" s="381"/>
      <c r="CQ5" s="381"/>
      <c r="CR5" s="381"/>
      <c r="CS5" s="382"/>
      <c r="CT5" s="383">
        <v>90.4</v>
      </c>
      <c r="CU5" s="384"/>
      <c r="CV5" s="384"/>
      <c r="CW5" s="384"/>
      <c r="CX5" s="384"/>
      <c r="CY5" s="384"/>
      <c r="CZ5" s="384"/>
      <c r="DA5" s="385"/>
      <c r="DB5" s="383">
        <v>91.3</v>
      </c>
      <c r="DC5" s="384"/>
      <c r="DD5" s="384"/>
      <c r="DE5" s="384"/>
      <c r="DF5" s="384"/>
      <c r="DG5" s="384"/>
      <c r="DH5" s="384"/>
      <c r="DI5" s="385"/>
    </row>
    <row r="6" spans="1:119" ht="18.75" customHeight="1" x14ac:dyDescent="0.15">
      <c r="A6" s="2"/>
      <c r="B6" s="512" t="s">
        <v>161</v>
      </c>
      <c r="C6" s="513"/>
      <c r="D6" s="513"/>
      <c r="E6" s="514"/>
      <c r="F6" s="514"/>
      <c r="G6" s="514"/>
      <c r="H6" s="514"/>
      <c r="I6" s="514"/>
      <c r="J6" s="514"/>
      <c r="K6" s="514"/>
      <c r="L6" s="514" t="s">
        <v>163</v>
      </c>
      <c r="M6" s="514"/>
      <c r="N6" s="514"/>
      <c r="O6" s="514"/>
      <c r="P6" s="514"/>
      <c r="Q6" s="514"/>
      <c r="R6" s="518"/>
      <c r="S6" s="518"/>
      <c r="T6" s="518"/>
      <c r="U6" s="518"/>
      <c r="V6" s="519"/>
      <c r="W6" s="522" t="s">
        <v>166</v>
      </c>
      <c r="X6" s="523"/>
      <c r="Y6" s="523"/>
      <c r="Z6" s="523"/>
      <c r="AA6" s="523"/>
      <c r="AB6" s="513"/>
      <c r="AC6" s="526" t="s">
        <v>132</v>
      </c>
      <c r="AD6" s="527"/>
      <c r="AE6" s="527"/>
      <c r="AF6" s="527"/>
      <c r="AG6" s="527"/>
      <c r="AH6" s="527"/>
      <c r="AI6" s="527"/>
      <c r="AJ6" s="527"/>
      <c r="AK6" s="527"/>
      <c r="AL6" s="528"/>
      <c r="AM6" s="369" t="s">
        <v>70</v>
      </c>
      <c r="AN6" s="370"/>
      <c r="AO6" s="370"/>
      <c r="AP6" s="370"/>
      <c r="AQ6" s="370"/>
      <c r="AR6" s="370"/>
      <c r="AS6" s="370"/>
      <c r="AT6" s="371"/>
      <c r="AU6" s="372" t="s">
        <v>62</v>
      </c>
      <c r="AV6" s="373"/>
      <c r="AW6" s="373"/>
      <c r="AX6" s="373"/>
      <c r="AY6" s="374" t="s">
        <v>169</v>
      </c>
      <c r="AZ6" s="375"/>
      <c r="BA6" s="375"/>
      <c r="BB6" s="375"/>
      <c r="BC6" s="375"/>
      <c r="BD6" s="375"/>
      <c r="BE6" s="375"/>
      <c r="BF6" s="375"/>
      <c r="BG6" s="375"/>
      <c r="BH6" s="375"/>
      <c r="BI6" s="375"/>
      <c r="BJ6" s="375"/>
      <c r="BK6" s="375"/>
      <c r="BL6" s="375"/>
      <c r="BM6" s="376"/>
      <c r="BN6" s="377">
        <v>812825</v>
      </c>
      <c r="BO6" s="378"/>
      <c r="BP6" s="378"/>
      <c r="BQ6" s="378"/>
      <c r="BR6" s="378"/>
      <c r="BS6" s="378"/>
      <c r="BT6" s="378"/>
      <c r="BU6" s="379"/>
      <c r="BV6" s="377">
        <v>768334</v>
      </c>
      <c r="BW6" s="378"/>
      <c r="BX6" s="378"/>
      <c r="BY6" s="378"/>
      <c r="BZ6" s="378"/>
      <c r="CA6" s="378"/>
      <c r="CB6" s="378"/>
      <c r="CC6" s="379"/>
      <c r="CD6" s="380" t="s">
        <v>173</v>
      </c>
      <c r="CE6" s="381"/>
      <c r="CF6" s="381"/>
      <c r="CG6" s="381"/>
      <c r="CH6" s="381"/>
      <c r="CI6" s="381"/>
      <c r="CJ6" s="381"/>
      <c r="CK6" s="381"/>
      <c r="CL6" s="381"/>
      <c r="CM6" s="381"/>
      <c r="CN6" s="381"/>
      <c r="CO6" s="381"/>
      <c r="CP6" s="381"/>
      <c r="CQ6" s="381"/>
      <c r="CR6" s="381"/>
      <c r="CS6" s="382"/>
      <c r="CT6" s="386">
        <v>95.5</v>
      </c>
      <c r="CU6" s="387"/>
      <c r="CV6" s="387"/>
      <c r="CW6" s="387"/>
      <c r="CX6" s="387"/>
      <c r="CY6" s="387"/>
      <c r="CZ6" s="387"/>
      <c r="DA6" s="388"/>
      <c r="DB6" s="386">
        <v>95.5</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174</v>
      </c>
      <c r="AN7" s="370"/>
      <c r="AO7" s="370"/>
      <c r="AP7" s="370"/>
      <c r="AQ7" s="370"/>
      <c r="AR7" s="370"/>
      <c r="AS7" s="370"/>
      <c r="AT7" s="371"/>
      <c r="AU7" s="372" t="s">
        <v>62</v>
      </c>
      <c r="AV7" s="373"/>
      <c r="AW7" s="373"/>
      <c r="AX7" s="373"/>
      <c r="AY7" s="374" t="s">
        <v>175</v>
      </c>
      <c r="AZ7" s="375"/>
      <c r="BA7" s="375"/>
      <c r="BB7" s="375"/>
      <c r="BC7" s="375"/>
      <c r="BD7" s="375"/>
      <c r="BE7" s="375"/>
      <c r="BF7" s="375"/>
      <c r="BG7" s="375"/>
      <c r="BH7" s="375"/>
      <c r="BI7" s="375"/>
      <c r="BJ7" s="375"/>
      <c r="BK7" s="375"/>
      <c r="BL7" s="375"/>
      <c r="BM7" s="376"/>
      <c r="BN7" s="377">
        <v>273157</v>
      </c>
      <c r="BO7" s="378"/>
      <c r="BP7" s="378"/>
      <c r="BQ7" s="378"/>
      <c r="BR7" s="378"/>
      <c r="BS7" s="378"/>
      <c r="BT7" s="378"/>
      <c r="BU7" s="379"/>
      <c r="BV7" s="377">
        <v>198813</v>
      </c>
      <c r="BW7" s="378"/>
      <c r="BX7" s="378"/>
      <c r="BY7" s="378"/>
      <c r="BZ7" s="378"/>
      <c r="CA7" s="378"/>
      <c r="CB7" s="378"/>
      <c r="CC7" s="379"/>
      <c r="CD7" s="380" t="s">
        <v>176</v>
      </c>
      <c r="CE7" s="381"/>
      <c r="CF7" s="381"/>
      <c r="CG7" s="381"/>
      <c r="CH7" s="381"/>
      <c r="CI7" s="381"/>
      <c r="CJ7" s="381"/>
      <c r="CK7" s="381"/>
      <c r="CL7" s="381"/>
      <c r="CM7" s="381"/>
      <c r="CN7" s="381"/>
      <c r="CO7" s="381"/>
      <c r="CP7" s="381"/>
      <c r="CQ7" s="381"/>
      <c r="CR7" s="381"/>
      <c r="CS7" s="382"/>
      <c r="CT7" s="377">
        <v>14216019</v>
      </c>
      <c r="CU7" s="378"/>
      <c r="CV7" s="378"/>
      <c r="CW7" s="378"/>
      <c r="CX7" s="378"/>
      <c r="CY7" s="378"/>
      <c r="CZ7" s="378"/>
      <c r="DA7" s="379"/>
      <c r="DB7" s="377">
        <v>13583825</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178</v>
      </c>
      <c r="AN8" s="370"/>
      <c r="AO8" s="370"/>
      <c r="AP8" s="370"/>
      <c r="AQ8" s="370"/>
      <c r="AR8" s="370"/>
      <c r="AS8" s="370"/>
      <c r="AT8" s="371"/>
      <c r="AU8" s="372" t="s">
        <v>62</v>
      </c>
      <c r="AV8" s="373"/>
      <c r="AW8" s="373"/>
      <c r="AX8" s="373"/>
      <c r="AY8" s="374" t="s">
        <v>180</v>
      </c>
      <c r="AZ8" s="375"/>
      <c r="BA8" s="375"/>
      <c r="BB8" s="375"/>
      <c r="BC8" s="375"/>
      <c r="BD8" s="375"/>
      <c r="BE8" s="375"/>
      <c r="BF8" s="375"/>
      <c r="BG8" s="375"/>
      <c r="BH8" s="375"/>
      <c r="BI8" s="375"/>
      <c r="BJ8" s="375"/>
      <c r="BK8" s="375"/>
      <c r="BL8" s="375"/>
      <c r="BM8" s="376"/>
      <c r="BN8" s="377">
        <v>539668</v>
      </c>
      <c r="BO8" s="378"/>
      <c r="BP8" s="378"/>
      <c r="BQ8" s="378"/>
      <c r="BR8" s="378"/>
      <c r="BS8" s="378"/>
      <c r="BT8" s="378"/>
      <c r="BU8" s="379"/>
      <c r="BV8" s="377">
        <v>569521</v>
      </c>
      <c r="BW8" s="378"/>
      <c r="BX8" s="378"/>
      <c r="BY8" s="378"/>
      <c r="BZ8" s="378"/>
      <c r="CA8" s="378"/>
      <c r="CB8" s="378"/>
      <c r="CC8" s="379"/>
      <c r="CD8" s="380" t="s">
        <v>181</v>
      </c>
      <c r="CE8" s="381"/>
      <c r="CF8" s="381"/>
      <c r="CG8" s="381"/>
      <c r="CH8" s="381"/>
      <c r="CI8" s="381"/>
      <c r="CJ8" s="381"/>
      <c r="CK8" s="381"/>
      <c r="CL8" s="381"/>
      <c r="CM8" s="381"/>
      <c r="CN8" s="381"/>
      <c r="CO8" s="381"/>
      <c r="CP8" s="381"/>
      <c r="CQ8" s="381"/>
      <c r="CR8" s="381"/>
      <c r="CS8" s="382"/>
      <c r="CT8" s="389">
        <v>0.68</v>
      </c>
      <c r="CU8" s="390"/>
      <c r="CV8" s="390"/>
      <c r="CW8" s="390"/>
      <c r="CX8" s="390"/>
      <c r="CY8" s="390"/>
      <c r="CZ8" s="390"/>
      <c r="DA8" s="391"/>
      <c r="DB8" s="389">
        <v>0.67</v>
      </c>
      <c r="DC8" s="390"/>
      <c r="DD8" s="390"/>
      <c r="DE8" s="390"/>
      <c r="DF8" s="390"/>
      <c r="DG8" s="390"/>
      <c r="DH8" s="390"/>
      <c r="DI8" s="391"/>
    </row>
    <row r="9" spans="1:119" ht="18.75" customHeight="1" x14ac:dyDescent="0.15">
      <c r="A9" s="2"/>
      <c r="B9" s="351" t="s">
        <v>20</v>
      </c>
      <c r="C9" s="352"/>
      <c r="D9" s="352"/>
      <c r="E9" s="352"/>
      <c r="F9" s="352"/>
      <c r="G9" s="352"/>
      <c r="H9" s="352"/>
      <c r="I9" s="352"/>
      <c r="J9" s="352"/>
      <c r="K9" s="449"/>
      <c r="L9" s="392" t="s">
        <v>10</v>
      </c>
      <c r="M9" s="393"/>
      <c r="N9" s="393"/>
      <c r="O9" s="393"/>
      <c r="P9" s="393"/>
      <c r="Q9" s="394"/>
      <c r="R9" s="395">
        <v>48523</v>
      </c>
      <c r="S9" s="396"/>
      <c r="T9" s="396"/>
      <c r="U9" s="396"/>
      <c r="V9" s="397"/>
      <c r="W9" s="354" t="s">
        <v>183</v>
      </c>
      <c r="X9" s="355"/>
      <c r="Y9" s="355"/>
      <c r="Z9" s="355"/>
      <c r="AA9" s="355"/>
      <c r="AB9" s="355"/>
      <c r="AC9" s="355"/>
      <c r="AD9" s="355"/>
      <c r="AE9" s="355"/>
      <c r="AF9" s="355"/>
      <c r="AG9" s="355"/>
      <c r="AH9" s="355"/>
      <c r="AI9" s="355"/>
      <c r="AJ9" s="355"/>
      <c r="AK9" s="355"/>
      <c r="AL9" s="356"/>
      <c r="AM9" s="369" t="s">
        <v>186</v>
      </c>
      <c r="AN9" s="370"/>
      <c r="AO9" s="370"/>
      <c r="AP9" s="370"/>
      <c r="AQ9" s="370"/>
      <c r="AR9" s="370"/>
      <c r="AS9" s="370"/>
      <c r="AT9" s="371"/>
      <c r="AU9" s="372" t="s">
        <v>188</v>
      </c>
      <c r="AV9" s="373"/>
      <c r="AW9" s="373"/>
      <c r="AX9" s="373"/>
      <c r="AY9" s="374" t="s">
        <v>60</v>
      </c>
      <c r="AZ9" s="375"/>
      <c r="BA9" s="375"/>
      <c r="BB9" s="375"/>
      <c r="BC9" s="375"/>
      <c r="BD9" s="375"/>
      <c r="BE9" s="375"/>
      <c r="BF9" s="375"/>
      <c r="BG9" s="375"/>
      <c r="BH9" s="375"/>
      <c r="BI9" s="375"/>
      <c r="BJ9" s="375"/>
      <c r="BK9" s="375"/>
      <c r="BL9" s="375"/>
      <c r="BM9" s="376"/>
      <c r="BN9" s="377">
        <v>-29853</v>
      </c>
      <c r="BO9" s="378"/>
      <c r="BP9" s="378"/>
      <c r="BQ9" s="378"/>
      <c r="BR9" s="378"/>
      <c r="BS9" s="378"/>
      <c r="BT9" s="378"/>
      <c r="BU9" s="379"/>
      <c r="BV9" s="377">
        <v>-92886</v>
      </c>
      <c r="BW9" s="378"/>
      <c r="BX9" s="378"/>
      <c r="BY9" s="378"/>
      <c r="BZ9" s="378"/>
      <c r="CA9" s="378"/>
      <c r="CB9" s="378"/>
      <c r="CC9" s="379"/>
      <c r="CD9" s="380" t="s">
        <v>64</v>
      </c>
      <c r="CE9" s="381"/>
      <c r="CF9" s="381"/>
      <c r="CG9" s="381"/>
      <c r="CH9" s="381"/>
      <c r="CI9" s="381"/>
      <c r="CJ9" s="381"/>
      <c r="CK9" s="381"/>
      <c r="CL9" s="381"/>
      <c r="CM9" s="381"/>
      <c r="CN9" s="381"/>
      <c r="CO9" s="381"/>
      <c r="CP9" s="381"/>
      <c r="CQ9" s="381"/>
      <c r="CR9" s="381"/>
      <c r="CS9" s="382"/>
      <c r="CT9" s="383">
        <v>15.1</v>
      </c>
      <c r="CU9" s="384"/>
      <c r="CV9" s="384"/>
      <c r="CW9" s="384"/>
      <c r="CX9" s="384"/>
      <c r="CY9" s="384"/>
      <c r="CZ9" s="384"/>
      <c r="DA9" s="385"/>
      <c r="DB9" s="383">
        <v>16.600000000000001</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190</v>
      </c>
      <c r="M10" s="370"/>
      <c r="N10" s="370"/>
      <c r="O10" s="370"/>
      <c r="P10" s="370"/>
      <c r="Q10" s="371"/>
      <c r="R10" s="399">
        <v>48881</v>
      </c>
      <c r="S10" s="400"/>
      <c r="T10" s="400"/>
      <c r="U10" s="400"/>
      <c r="V10" s="401"/>
      <c r="W10" s="507"/>
      <c r="X10" s="487"/>
      <c r="Y10" s="487"/>
      <c r="Z10" s="487"/>
      <c r="AA10" s="487"/>
      <c r="AB10" s="487"/>
      <c r="AC10" s="487"/>
      <c r="AD10" s="487"/>
      <c r="AE10" s="487"/>
      <c r="AF10" s="487"/>
      <c r="AG10" s="487"/>
      <c r="AH10" s="487"/>
      <c r="AI10" s="487"/>
      <c r="AJ10" s="487"/>
      <c r="AK10" s="487"/>
      <c r="AL10" s="510"/>
      <c r="AM10" s="369" t="s">
        <v>192</v>
      </c>
      <c r="AN10" s="370"/>
      <c r="AO10" s="370"/>
      <c r="AP10" s="370"/>
      <c r="AQ10" s="370"/>
      <c r="AR10" s="370"/>
      <c r="AS10" s="370"/>
      <c r="AT10" s="371"/>
      <c r="AU10" s="372" t="s">
        <v>62</v>
      </c>
      <c r="AV10" s="373"/>
      <c r="AW10" s="373"/>
      <c r="AX10" s="373"/>
      <c r="AY10" s="374" t="s">
        <v>194</v>
      </c>
      <c r="AZ10" s="375"/>
      <c r="BA10" s="375"/>
      <c r="BB10" s="375"/>
      <c r="BC10" s="375"/>
      <c r="BD10" s="375"/>
      <c r="BE10" s="375"/>
      <c r="BF10" s="375"/>
      <c r="BG10" s="375"/>
      <c r="BH10" s="375"/>
      <c r="BI10" s="375"/>
      <c r="BJ10" s="375"/>
      <c r="BK10" s="375"/>
      <c r="BL10" s="375"/>
      <c r="BM10" s="376"/>
      <c r="BN10" s="377">
        <v>6191</v>
      </c>
      <c r="BO10" s="378"/>
      <c r="BP10" s="378"/>
      <c r="BQ10" s="378"/>
      <c r="BR10" s="378"/>
      <c r="BS10" s="378"/>
      <c r="BT10" s="378"/>
      <c r="BU10" s="379"/>
      <c r="BV10" s="377">
        <v>8563</v>
      </c>
      <c r="BW10" s="378"/>
      <c r="BX10" s="378"/>
      <c r="BY10" s="378"/>
      <c r="BZ10" s="378"/>
      <c r="CA10" s="378"/>
      <c r="CB10" s="378"/>
      <c r="CC10" s="379"/>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197</v>
      </c>
      <c r="M11" s="403"/>
      <c r="N11" s="403"/>
      <c r="O11" s="403"/>
      <c r="P11" s="403"/>
      <c r="Q11" s="404"/>
      <c r="R11" s="405" t="s">
        <v>200</v>
      </c>
      <c r="S11" s="406"/>
      <c r="T11" s="406"/>
      <c r="U11" s="406"/>
      <c r="V11" s="407"/>
      <c r="W11" s="507"/>
      <c r="X11" s="487"/>
      <c r="Y11" s="487"/>
      <c r="Z11" s="487"/>
      <c r="AA11" s="487"/>
      <c r="AB11" s="487"/>
      <c r="AC11" s="487"/>
      <c r="AD11" s="487"/>
      <c r="AE11" s="487"/>
      <c r="AF11" s="487"/>
      <c r="AG11" s="487"/>
      <c r="AH11" s="487"/>
      <c r="AI11" s="487"/>
      <c r="AJ11" s="487"/>
      <c r="AK11" s="487"/>
      <c r="AL11" s="510"/>
      <c r="AM11" s="369" t="s">
        <v>203</v>
      </c>
      <c r="AN11" s="370"/>
      <c r="AO11" s="370"/>
      <c r="AP11" s="370"/>
      <c r="AQ11" s="370"/>
      <c r="AR11" s="370"/>
      <c r="AS11" s="370"/>
      <c r="AT11" s="371"/>
      <c r="AU11" s="372" t="s">
        <v>188</v>
      </c>
      <c r="AV11" s="373"/>
      <c r="AW11" s="373"/>
      <c r="AX11" s="373"/>
      <c r="AY11" s="374" t="s">
        <v>204</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207</v>
      </c>
      <c r="CE11" s="381"/>
      <c r="CF11" s="381"/>
      <c r="CG11" s="381"/>
      <c r="CH11" s="381"/>
      <c r="CI11" s="381"/>
      <c r="CJ11" s="381"/>
      <c r="CK11" s="381"/>
      <c r="CL11" s="381"/>
      <c r="CM11" s="381"/>
      <c r="CN11" s="381"/>
      <c r="CO11" s="381"/>
      <c r="CP11" s="381"/>
      <c r="CQ11" s="381"/>
      <c r="CR11" s="381"/>
      <c r="CS11" s="382"/>
      <c r="CT11" s="389" t="s">
        <v>208</v>
      </c>
      <c r="CU11" s="390"/>
      <c r="CV11" s="390"/>
      <c r="CW11" s="390"/>
      <c r="CX11" s="390"/>
      <c r="CY11" s="390"/>
      <c r="CZ11" s="390"/>
      <c r="DA11" s="391"/>
      <c r="DB11" s="389" t="s">
        <v>208</v>
      </c>
      <c r="DC11" s="390"/>
      <c r="DD11" s="390"/>
      <c r="DE11" s="390"/>
      <c r="DF11" s="390"/>
      <c r="DG11" s="390"/>
      <c r="DH11" s="390"/>
      <c r="DI11" s="391"/>
    </row>
    <row r="12" spans="1:119" ht="18.75" customHeight="1" x14ac:dyDescent="0.15">
      <c r="A12" s="2"/>
      <c r="B12" s="534" t="s">
        <v>209</v>
      </c>
      <c r="C12" s="535"/>
      <c r="D12" s="535"/>
      <c r="E12" s="535"/>
      <c r="F12" s="535"/>
      <c r="G12" s="535"/>
      <c r="H12" s="535"/>
      <c r="I12" s="535"/>
      <c r="J12" s="535"/>
      <c r="K12" s="536"/>
      <c r="L12" s="408" t="s">
        <v>211</v>
      </c>
      <c r="M12" s="409"/>
      <c r="N12" s="409"/>
      <c r="O12" s="409"/>
      <c r="P12" s="409"/>
      <c r="Q12" s="410"/>
      <c r="R12" s="411">
        <v>49905</v>
      </c>
      <c r="S12" s="412"/>
      <c r="T12" s="412"/>
      <c r="U12" s="412"/>
      <c r="V12" s="413"/>
      <c r="W12" s="414" t="s">
        <v>5</v>
      </c>
      <c r="X12" s="373"/>
      <c r="Y12" s="373"/>
      <c r="Z12" s="373"/>
      <c r="AA12" s="373"/>
      <c r="AB12" s="415"/>
      <c r="AC12" s="416" t="s">
        <v>212</v>
      </c>
      <c r="AD12" s="417"/>
      <c r="AE12" s="417"/>
      <c r="AF12" s="417"/>
      <c r="AG12" s="418"/>
      <c r="AH12" s="416" t="s">
        <v>214</v>
      </c>
      <c r="AI12" s="417"/>
      <c r="AJ12" s="417"/>
      <c r="AK12" s="417"/>
      <c r="AL12" s="419"/>
      <c r="AM12" s="369" t="s">
        <v>217</v>
      </c>
      <c r="AN12" s="370"/>
      <c r="AO12" s="370"/>
      <c r="AP12" s="370"/>
      <c r="AQ12" s="370"/>
      <c r="AR12" s="370"/>
      <c r="AS12" s="370"/>
      <c r="AT12" s="371"/>
      <c r="AU12" s="372" t="s">
        <v>62</v>
      </c>
      <c r="AV12" s="373"/>
      <c r="AW12" s="373"/>
      <c r="AX12" s="373"/>
      <c r="AY12" s="374" t="s">
        <v>219</v>
      </c>
      <c r="AZ12" s="375"/>
      <c r="BA12" s="375"/>
      <c r="BB12" s="375"/>
      <c r="BC12" s="375"/>
      <c r="BD12" s="375"/>
      <c r="BE12" s="375"/>
      <c r="BF12" s="375"/>
      <c r="BG12" s="375"/>
      <c r="BH12" s="375"/>
      <c r="BI12" s="375"/>
      <c r="BJ12" s="375"/>
      <c r="BK12" s="375"/>
      <c r="BL12" s="375"/>
      <c r="BM12" s="376"/>
      <c r="BN12" s="377">
        <v>500000</v>
      </c>
      <c r="BO12" s="378"/>
      <c r="BP12" s="378"/>
      <c r="BQ12" s="378"/>
      <c r="BR12" s="378"/>
      <c r="BS12" s="378"/>
      <c r="BT12" s="378"/>
      <c r="BU12" s="379"/>
      <c r="BV12" s="377">
        <v>400000</v>
      </c>
      <c r="BW12" s="378"/>
      <c r="BX12" s="378"/>
      <c r="BY12" s="378"/>
      <c r="BZ12" s="378"/>
      <c r="CA12" s="378"/>
      <c r="CB12" s="378"/>
      <c r="CC12" s="379"/>
      <c r="CD12" s="380" t="s">
        <v>221</v>
      </c>
      <c r="CE12" s="381"/>
      <c r="CF12" s="381"/>
      <c r="CG12" s="381"/>
      <c r="CH12" s="381"/>
      <c r="CI12" s="381"/>
      <c r="CJ12" s="381"/>
      <c r="CK12" s="381"/>
      <c r="CL12" s="381"/>
      <c r="CM12" s="381"/>
      <c r="CN12" s="381"/>
      <c r="CO12" s="381"/>
      <c r="CP12" s="381"/>
      <c r="CQ12" s="381"/>
      <c r="CR12" s="381"/>
      <c r="CS12" s="382"/>
      <c r="CT12" s="389" t="s">
        <v>208</v>
      </c>
      <c r="CU12" s="390"/>
      <c r="CV12" s="390"/>
      <c r="CW12" s="390"/>
      <c r="CX12" s="390"/>
      <c r="CY12" s="390"/>
      <c r="CZ12" s="390"/>
      <c r="DA12" s="391"/>
      <c r="DB12" s="389" t="s">
        <v>208</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222</v>
      </c>
      <c r="N13" s="421"/>
      <c r="O13" s="421"/>
      <c r="P13" s="421"/>
      <c r="Q13" s="422"/>
      <c r="R13" s="423">
        <v>48637</v>
      </c>
      <c r="S13" s="424"/>
      <c r="T13" s="424"/>
      <c r="U13" s="424"/>
      <c r="V13" s="425"/>
      <c r="W13" s="522" t="s">
        <v>149</v>
      </c>
      <c r="X13" s="523"/>
      <c r="Y13" s="523"/>
      <c r="Z13" s="523"/>
      <c r="AA13" s="523"/>
      <c r="AB13" s="513"/>
      <c r="AC13" s="399">
        <v>485</v>
      </c>
      <c r="AD13" s="400"/>
      <c r="AE13" s="400"/>
      <c r="AF13" s="400"/>
      <c r="AG13" s="426"/>
      <c r="AH13" s="399">
        <v>484</v>
      </c>
      <c r="AI13" s="400"/>
      <c r="AJ13" s="400"/>
      <c r="AK13" s="400"/>
      <c r="AL13" s="401"/>
      <c r="AM13" s="369" t="s">
        <v>224</v>
      </c>
      <c r="AN13" s="370"/>
      <c r="AO13" s="370"/>
      <c r="AP13" s="370"/>
      <c r="AQ13" s="370"/>
      <c r="AR13" s="370"/>
      <c r="AS13" s="370"/>
      <c r="AT13" s="371"/>
      <c r="AU13" s="372" t="s">
        <v>188</v>
      </c>
      <c r="AV13" s="373"/>
      <c r="AW13" s="373"/>
      <c r="AX13" s="373"/>
      <c r="AY13" s="374" t="s">
        <v>226</v>
      </c>
      <c r="AZ13" s="375"/>
      <c r="BA13" s="375"/>
      <c r="BB13" s="375"/>
      <c r="BC13" s="375"/>
      <c r="BD13" s="375"/>
      <c r="BE13" s="375"/>
      <c r="BF13" s="375"/>
      <c r="BG13" s="375"/>
      <c r="BH13" s="375"/>
      <c r="BI13" s="375"/>
      <c r="BJ13" s="375"/>
      <c r="BK13" s="375"/>
      <c r="BL13" s="375"/>
      <c r="BM13" s="376"/>
      <c r="BN13" s="377">
        <v>-523662</v>
      </c>
      <c r="BO13" s="378"/>
      <c r="BP13" s="378"/>
      <c r="BQ13" s="378"/>
      <c r="BR13" s="378"/>
      <c r="BS13" s="378"/>
      <c r="BT13" s="378"/>
      <c r="BU13" s="379"/>
      <c r="BV13" s="377">
        <v>-484323</v>
      </c>
      <c r="BW13" s="378"/>
      <c r="BX13" s="378"/>
      <c r="BY13" s="378"/>
      <c r="BZ13" s="378"/>
      <c r="CA13" s="378"/>
      <c r="CB13" s="378"/>
      <c r="CC13" s="379"/>
      <c r="CD13" s="380" t="s">
        <v>228</v>
      </c>
      <c r="CE13" s="381"/>
      <c r="CF13" s="381"/>
      <c r="CG13" s="381"/>
      <c r="CH13" s="381"/>
      <c r="CI13" s="381"/>
      <c r="CJ13" s="381"/>
      <c r="CK13" s="381"/>
      <c r="CL13" s="381"/>
      <c r="CM13" s="381"/>
      <c r="CN13" s="381"/>
      <c r="CO13" s="381"/>
      <c r="CP13" s="381"/>
      <c r="CQ13" s="381"/>
      <c r="CR13" s="381"/>
      <c r="CS13" s="382"/>
      <c r="CT13" s="383">
        <v>5.6</v>
      </c>
      <c r="CU13" s="384"/>
      <c r="CV13" s="384"/>
      <c r="CW13" s="384"/>
      <c r="CX13" s="384"/>
      <c r="CY13" s="384"/>
      <c r="CZ13" s="384"/>
      <c r="DA13" s="385"/>
      <c r="DB13" s="383">
        <v>7.2</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229</v>
      </c>
      <c r="M14" s="428"/>
      <c r="N14" s="428"/>
      <c r="O14" s="428"/>
      <c r="P14" s="428"/>
      <c r="Q14" s="429"/>
      <c r="R14" s="423">
        <v>50272</v>
      </c>
      <c r="S14" s="424"/>
      <c r="T14" s="424"/>
      <c r="U14" s="424"/>
      <c r="V14" s="425"/>
      <c r="W14" s="508"/>
      <c r="X14" s="509"/>
      <c r="Y14" s="509"/>
      <c r="Z14" s="509"/>
      <c r="AA14" s="509"/>
      <c r="AB14" s="499"/>
      <c r="AC14" s="430">
        <v>1.9</v>
      </c>
      <c r="AD14" s="431"/>
      <c r="AE14" s="431"/>
      <c r="AF14" s="431"/>
      <c r="AG14" s="432"/>
      <c r="AH14" s="430">
        <v>2</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230</v>
      </c>
      <c r="CE14" s="435"/>
      <c r="CF14" s="435"/>
      <c r="CG14" s="435"/>
      <c r="CH14" s="435"/>
      <c r="CI14" s="435"/>
      <c r="CJ14" s="435"/>
      <c r="CK14" s="435"/>
      <c r="CL14" s="435"/>
      <c r="CM14" s="435"/>
      <c r="CN14" s="435"/>
      <c r="CO14" s="435"/>
      <c r="CP14" s="435"/>
      <c r="CQ14" s="435"/>
      <c r="CR14" s="435"/>
      <c r="CS14" s="436"/>
      <c r="CT14" s="437">
        <v>0.5</v>
      </c>
      <c r="CU14" s="438"/>
      <c r="CV14" s="438"/>
      <c r="CW14" s="438"/>
      <c r="CX14" s="438"/>
      <c r="CY14" s="438"/>
      <c r="CZ14" s="438"/>
      <c r="DA14" s="439"/>
      <c r="DB14" s="437">
        <v>0.8</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222</v>
      </c>
      <c r="N15" s="421"/>
      <c r="O15" s="421"/>
      <c r="P15" s="421"/>
      <c r="Q15" s="422"/>
      <c r="R15" s="423">
        <v>48824</v>
      </c>
      <c r="S15" s="424"/>
      <c r="T15" s="424"/>
      <c r="U15" s="424"/>
      <c r="V15" s="425"/>
      <c r="W15" s="522" t="s">
        <v>7</v>
      </c>
      <c r="X15" s="523"/>
      <c r="Y15" s="523"/>
      <c r="Z15" s="523"/>
      <c r="AA15" s="523"/>
      <c r="AB15" s="513"/>
      <c r="AC15" s="399">
        <v>10152</v>
      </c>
      <c r="AD15" s="400"/>
      <c r="AE15" s="400"/>
      <c r="AF15" s="400"/>
      <c r="AG15" s="426"/>
      <c r="AH15" s="399">
        <v>9732</v>
      </c>
      <c r="AI15" s="400"/>
      <c r="AJ15" s="400"/>
      <c r="AK15" s="400"/>
      <c r="AL15" s="401"/>
      <c r="AM15" s="369"/>
      <c r="AN15" s="370"/>
      <c r="AO15" s="370"/>
      <c r="AP15" s="370"/>
      <c r="AQ15" s="370"/>
      <c r="AR15" s="370"/>
      <c r="AS15" s="370"/>
      <c r="AT15" s="371"/>
      <c r="AU15" s="372"/>
      <c r="AV15" s="373"/>
      <c r="AW15" s="373"/>
      <c r="AX15" s="373"/>
      <c r="AY15" s="357" t="s">
        <v>233</v>
      </c>
      <c r="AZ15" s="358"/>
      <c r="BA15" s="358"/>
      <c r="BB15" s="358"/>
      <c r="BC15" s="358"/>
      <c r="BD15" s="358"/>
      <c r="BE15" s="358"/>
      <c r="BF15" s="358"/>
      <c r="BG15" s="358"/>
      <c r="BH15" s="358"/>
      <c r="BI15" s="358"/>
      <c r="BJ15" s="358"/>
      <c r="BK15" s="358"/>
      <c r="BL15" s="358"/>
      <c r="BM15" s="359"/>
      <c r="BN15" s="360">
        <v>7728972</v>
      </c>
      <c r="BO15" s="361"/>
      <c r="BP15" s="361"/>
      <c r="BQ15" s="361"/>
      <c r="BR15" s="361"/>
      <c r="BS15" s="361"/>
      <c r="BT15" s="361"/>
      <c r="BU15" s="362"/>
      <c r="BV15" s="360">
        <v>7409315</v>
      </c>
      <c r="BW15" s="361"/>
      <c r="BX15" s="361"/>
      <c r="BY15" s="361"/>
      <c r="BZ15" s="361"/>
      <c r="CA15" s="361"/>
      <c r="CB15" s="361"/>
      <c r="CC15" s="362"/>
      <c r="CD15" s="363" t="s">
        <v>223</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46</v>
      </c>
      <c r="M16" s="440"/>
      <c r="N16" s="440"/>
      <c r="O16" s="440"/>
      <c r="P16" s="440"/>
      <c r="Q16" s="441"/>
      <c r="R16" s="442" t="s">
        <v>200</v>
      </c>
      <c r="S16" s="443"/>
      <c r="T16" s="443"/>
      <c r="U16" s="443"/>
      <c r="V16" s="444"/>
      <c r="W16" s="508"/>
      <c r="X16" s="509"/>
      <c r="Y16" s="509"/>
      <c r="Z16" s="509"/>
      <c r="AA16" s="509"/>
      <c r="AB16" s="499"/>
      <c r="AC16" s="430">
        <v>40.700000000000003</v>
      </c>
      <c r="AD16" s="431"/>
      <c r="AE16" s="431"/>
      <c r="AF16" s="431"/>
      <c r="AG16" s="432"/>
      <c r="AH16" s="430">
        <v>40.5</v>
      </c>
      <c r="AI16" s="431"/>
      <c r="AJ16" s="431"/>
      <c r="AK16" s="431"/>
      <c r="AL16" s="433"/>
      <c r="AM16" s="369"/>
      <c r="AN16" s="370"/>
      <c r="AO16" s="370"/>
      <c r="AP16" s="370"/>
      <c r="AQ16" s="370"/>
      <c r="AR16" s="370"/>
      <c r="AS16" s="370"/>
      <c r="AT16" s="371"/>
      <c r="AU16" s="372"/>
      <c r="AV16" s="373"/>
      <c r="AW16" s="373"/>
      <c r="AX16" s="373"/>
      <c r="AY16" s="374" t="s">
        <v>109</v>
      </c>
      <c r="AZ16" s="375"/>
      <c r="BA16" s="375"/>
      <c r="BB16" s="375"/>
      <c r="BC16" s="375"/>
      <c r="BD16" s="375"/>
      <c r="BE16" s="375"/>
      <c r="BF16" s="375"/>
      <c r="BG16" s="375"/>
      <c r="BH16" s="375"/>
      <c r="BI16" s="375"/>
      <c r="BJ16" s="375"/>
      <c r="BK16" s="375"/>
      <c r="BL16" s="375"/>
      <c r="BM16" s="376"/>
      <c r="BN16" s="377">
        <v>11321484</v>
      </c>
      <c r="BO16" s="378"/>
      <c r="BP16" s="378"/>
      <c r="BQ16" s="378"/>
      <c r="BR16" s="378"/>
      <c r="BS16" s="378"/>
      <c r="BT16" s="378"/>
      <c r="BU16" s="379"/>
      <c r="BV16" s="377">
        <v>10697489</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102</v>
      </c>
      <c r="N17" s="446"/>
      <c r="O17" s="446"/>
      <c r="P17" s="446"/>
      <c r="Q17" s="447"/>
      <c r="R17" s="442" t="s">
        <v>234</v>
      </c>
      <c r="S17" s="443"/>
      <c r="T17" s="443"/>
      <c r="U17" s="443"/>
      <c r="V17" s="444"/>
      <c r="W17" s="522" t="s">
        <v>94</v>
      </c>
      <c r="X17" s="523"/>
      <c r="Y17" s="523"/>
      <c r="Z17" s="523"/>
      <c r="AA17" s="523"/>
      <c r="AB17" s="513"/>
      <c r="AC17" s="399">
        <v>14284</v>
      </c>
      <c r="AD17" s="400"/>
      <c r="AE17" s="400"/>
      <c r="AF17" s="400"/>
      <c r="AG17" s="426"/>
      <c r="AH17" s="399">
        <v>13799</v>
      </c>
      <c r="AI17" s="400"/>
      <c r="AJ17" s="400"/>
      <c r="AK17" s="400"/>
      <c r="AL17" s="401"/>
      <c r="AM17" s="369"/>
      <c r="AN17" s="370"/>
      <c r="AO17" s="370"/>
      <c r="AP17" s="370"/>
      <c r="AQ17" s="370"/>
      <c r="AR17" s="370"/>
      <c r="AS17" s="370"/>
      <c r="AT17" s="371"/>
      <c r="AU17" s="372"/>
      <c r="AV17" s="373"/>
      <c r="AW17" s="373"/>
      <c r="AX17" s="373"/>
      <c r="AY17" s="374" t="s">
        <v>236</v>
      </c>
      <c r="AZ17" s="375"/>
      <c r="BA17" s="375"/>
      <c r="BB17" s="375"/>
      <c r="BC17" s="375"/>
      <c r="BD17" s="375"/>
      <c r="BE17" s="375"/>
      <c r="BF17" s="375"/>
      <c r="BG17" s="375"/>
      <c r="BH17" s="375"/>
      <c r="BI17" s="375"/>
      <c r="BJ17" s="375"/>
      <c r="BK17" s="375"/>
      <c r="BL17" s="375"/>
      <c r="BM17" s="376"/>
      <c r="BN17" s="377">
        <v>9866143</v>
      </c>
      <c r="BO17" s="378"/>
      <c r="BP17" s="378"/>
      <c r="BQ17" s="378"/>
      <c r="BR17" s="378"/>
      <c r="BS17" s="378"/>
      <c r="BT17" s="378"/>
      <c r="BU17" s="379"/>
      <c r="BV17" s="377">
        <v>9533275</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237</v>
      </c>
      <c r="C18" s="449"/>
      <c r="D18" s="449"/>
      <c r="E18" s="450"/>
      <c r="F18" s="450"/>
      <c r="G18" s="450"/>
      <c r="H18" s="450"/>
      <c r="I18" s="450"/>
      <c r="J18" s="450"/>
      <c r="K18" s="450"/>
      <c r="L18" s="451">
        <v>84.14</v>
      </c>
      <c r="M18" s="451"/>
      <c r="N18" s="451"/>
      <c r="O18" s="451"/>
      <c r="P18" s="451"/>
      <c r="Q18" s="451"/>
      <c r="R18" s="452"/>
      <c r="S18" s="452"/>
      <c r="T18" s="452"/>
      <c r="U18" s="452"/>
      <c r="V18" s="453"/>
      <c r="W18" s="524"/>
      <c r="X18" s="525"/>
      <c r="Y18" s="525"/>
      <c r="Z18" s="525"/>
      <c r="AA18" s="525"/>
      <c r="AB18" s="516"/>
      <c r="AC18" s="454">
        <v>57.3</v>
      </c>
      <c r="AD18" s="455"/>
      <c r="AE18" s="455"/>
      <c r="AF18" s="455"/>
      <c r="AG18" s="456"/>
      <c r="AH18" s="454">
        <v>57.5</v>
      </c>
      <c r="AI18" s="455"/>
      <c r="AJ18" s="455"/>
      <c r="AK18" s="455"/>
      <c r="AL18" s="457"/>
      <c r="AM18" s="369"/>
      <c r="AN18" s="370"/>
      <c r="AO18" s="370"/>
      <c r="AP18" s="370"/>
      <c r="AQ18" s="370"/>
      <c r="AR18" s="370"/>
      <c r="AS18" s="370"/>
      <c r="AT18" s="371"/>
      <c r="AU18" s="372"/>
      <c r="AV18" s="373"/>
      <c r="AW18" s="373"/>
      <c r="AX18" s="373"/>
      <c r="AY18" s="374" t="s">
        <v>239</v>
      </c>
      <c r="AZ18" s="375"/>
      <c r="BA18" s="375"/>
      <c r="BB18" s="375"/>
      <c r="BC18" s="375"/>
      <c r="BD18" s="375"/>
      <c r="BE18" s="375"/>
      <c r="BF18" s="375"/>
      <c r="BG18" s="375"/>
      <c r="BH18" s="375"/>
      <c r="BI18" s="375"/>
      <c r="BJ18" s="375"/>
      <c r="BK18" s="375"/>
      <c r="BL18" s="375"/>
      <c r="BM18" s="376"/>
      <c r="BN18" s="377">
        <v>12746038</v>
      </c>
      <c r="BO18" s="378"/>
      <c r="BP18" s="378"/>
      <c r="BQ18" s="378"/>
      <c r="BR18" s="378"/>
      <c r="BS18" s="378"/>
      <c r="BT18" s="378"/>
      <c r="BU18" s="379"/>
      <c r="BV18" s="377">
        <v>12811850</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68</v>
      </c>
      <c r="C19" s="449"/>
      <c r="D19" s="449"/>
      <c r="E19" s="450"/>
      <c r="F19" s="450"/>
      <c r="G19" s="450"/>
      <c r="H19" s="450"/>
      <c r="I19" s="450"/>
      <c r="J19" s="450"/>
      <c r="K19" s="450"/>
      <c r="L19" s="458">
        <v>577</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241</v>
      </c>
      <c r="AZ19" s="375"/>
      <c r="BA19" s="375"/>
      <c r="BB19" s="375"/>
      <c r="BC19" s="375"/>
      <c r="BD19" s="375"/>
      <c r="BE19" s="375"/>
      <c r="BF19" s="375"/>
      <c r="BG19" s="375"/>
      <c r="BH19" s="375"/>
      <c r="BI19" s="375"/>
      <c r="BJ19" s="375"/>
      <c r="BK19" s="375"/>
      <c r="BL19" s="375"/>
      <c r="BM19" s="376"/>
      <c r="BN19" s="377">
        <v>17468385</v>
      </c>
      <c r="BO19" s="378"/>
      <c r="BP19" s="378"/>
      <c r="BQ19" s="378"/>
      <c r="BR19" s="378"/>
      <c r="BS19" s="378"/>
      <c r="BT19" s="378"/>
      <c r="BU19" s="379"/>
      <c r="BV19" s="377">
        <v>16273473</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244</v>
      </c>
      <c r="C20" s="449"/>
      <c r="D20" s="449"/>
      <c r="E20" s="450"/>
      <c r="F20" s="450"/>
      <c r="G20" s="450"/>
      <c r="H20" s="450"/>
      <c r="I20" s="450"/>
      <c r="J20" s="450"/>
      <c r="K20" s="450"/>
      <c r="L20" s="458">
        <v>18192</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235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246</v>
      </c>
      <c r="C22" s="569"/>
      <c r="D22" s="570"/>
      <c r="E22" s="518" t="s">
        <v>5</v>
      </c>
      <c r="F22" s="523"/>
      <c r="G22" s="523"/>
      <c r="H22" s="523"/>
      <c r="I22" s="523"/>
      <c r="J22" s="523"/>
      <c r="K22" s="513"/>
      <c r="L22" s="518" t="s">
        <v>248</v>
      </c>
      <c r="M22" s="523"/>
      <c r="N22" s="523"/>
      <c r="O22" s="523"/>
      <c r="P22" s="513"/>
      <c r="Q22" s="545" t="s">
        <v>250</v>
      </c>
      <c r="R22" s="546"/>
      <c r="S22" s="546"/>
      <c r="T22" s="546"/>
      <c r="U22" s="546"/>
      <c r="V22" s="547"/>
      <c r="W22" s="577" t="s">
        <v>252</v>
      </c>
      <c r="X22" s="569"/>
      <c r="Y22" s="570"/>
      <c r="Z22" s="518" t="s">
        <v>5</v>
      </c>
      <c r="AA22" s="523"/>
      <c r="AB22" s="523"/>
      <c r="AC22" s="523"/>
      <c r="AD22" s="523"/>
      <c r="AE22" s="523"/>
      <c r="AF22" s="523"/>
      <c r="AG22" s="513"/>
      <c r="AH22" s="551" t="s">
        <v>187</v>
      </c>
      <c r="AI22" s="523"/>
      <c r="AJ22" s="523"/>
      <c r="AK22" s="523"/>
      <c r="AL22" s="513"/>
      <c r="AM22" s="551" t="s">
        <v>253</v>
      </c>
      <c r="AN22" s="552"/>
      <c r="AO22" s="552"/>
      <c r="AP22" s="552"/>
      <c r="AQ22" s="552"/>
      <c r="AR22" s="553"/>
      <c r="AS22" s="545" t="s">
        <v>250</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254</v>
      </c>
      <c r="AZ23" s="358"/>
      <c r="BA23" s="358"/>
      <c r="BB23" s="358"/>
      <c r="BC23" s="358"/>
      <c r="BD23" s="358"/>
      <c r="BE23" s="358"/>
      <c r="BF23" s="358"/>
      <c r="BG23" s="358"/>
      <c r="BH23" s="358"/>
      <c r="BI23" s="358"/>
      <c r="BJ23" s="358"/>
      <c r="BK23" s="358"/>
      <c r="BL23" s="358"/>
      <c r="BM23" s="359"/>
      <c r="BN23" s="377">
        <v>32267988</v>
      </c>
      <c r="BO23" s="378"/>
      <c r="BP23" s="378"/>
      <c r="BQ23" s="378"/>
      <c r="BR23" s="378"/>
      <c r="BS23" s="378"/>
      <c r="BT23" s="378"/>
      <c r="BU23" s="379"/>
      <c r="BV23" s="377">
        <v>31661587</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257</v>
      </c>
      <c r="F24" s="370"/>
      <c r="G24" s="370"/>
      <c r="H24" s="370"/>
      <c r="I24" s="370"/>
      <c r="J24" s="370"/>
      <c r="K24" s="371"/>
      <c r="L24" s="399">
        <v>1</v>
      </c>
      <c r="M24" s="400"/>
      <c r="N24" s="400"/>
      <c r="O24" s="400"/>
      <c r="P24" s="426"/>
      <c r="Q24" s="399">
        <v>8900</v>
      </c>
      <c r="R24" s="400"/>
      <c r="S24" s="400"/>
      <c r="T24" s="400"/>
      <c r="U24" s="400"/>
      <c r="V24" s="426"/>
      <c r="W24" s="578"/>
      <c r="X24" s="572"/>
      <c r="Y24" s="573"/>
      <c r="Z24" s="398" t="s">
        <v>259</v>
      </c>
      <c r="AA24" s="370"/>
      <c r="AB24" s="370"/>
      <c r="AC24" s="370"/>
      <c r="AD24" s="370"/>
      <c r="AE24" s="370"/>
      <c r="AF24" s="370"/>
      <c r="AG24" s="371"/>
      <c r="AH24" s="399">
        <v>527</v>
      </c>
      <c r="AI24" s="400"/>
      <c r="AJ24" s="400"/>
      <c r="AK24" s="400"/>
      <c r="AL24" s="426"/>
      <c r="AM24" s="399">
        <v>1465587</v>
      </c>
      <c r="AN24" s="400"/>
      <c r="AO24" s="400"/>
      <c r="AP24" s="400"/>
      <c r="AQ24" s="400"/>
      <c r="AR24" s="426"/>
      <c r="AS24" s="399">
        <v>2781</v>
      </c>
      <c r="AT24" s="400"/>
      <c r="AU24" s="400"/>
      <c r="AV24" s="400"/>
      <c r="AW24" s="400"/>
      <c r="AX24" s="401"/>
      <c r="AY24" s="472" t="s">
        <v>260</v>
      </c>
      <c r="AZ24" s="473"/>
      <c r="BA24" s="473"/>
      <c r="BB24" s="473"/>
      <c r="BC24" s="473"/>
      <c r="BD24" s="473"/>
      <c r="BE24" s="473"/>
      <c r="BF24" s="473"/>
      <c r="BG24" s="473"/>
      <c r="BH24" s="473"/>
      <c r="BI24" s="473"/>
      <c r="BJ24" s="473"/>
      <c r="BK24" s="473"/>
      <c r="BL24" s="473"/>
      <c r="BM24" s="474"/>
      <c r="BN24" s="377">
        <v>18295020</v>
      </c>
      <c r="BO24" s="378"/>
      <c r="BP24" s="378"/>
      <c r="BQ24" s="378"/>
      <c r="BR24" s="378"/>
      <c r="BS24" s="378"/>
      <c r="BT24" s="378"/>
      <c r="BU24" s="379"/>
      <c r="BV24" s="377">
        <v>17610890</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261</v>
      </c>
      <c r="F25" s="370"/>
      <c r="G25" s="370"/>
      <c r="H25" s="370"/>
      <c r="I25" s="370"/>
      <c r="J25" s="370"/>
      <c r="K25" s="371"/>
      <c r="L25" s="399">
        <v>2</v>
      </c>
      <c r="M25" s="400"/>
      <c r="N25" s="400"/>
      <c r="O25" s="400"/>
      <c r="P25" s="426"/>
      <c r="Q25" s="399">
        <v>7150</v>
      </c>
      <c r="R25" s="400"/>
      <c r="S25" s="400"/>
      <c r="T25" s="400"/>
      <c r="U25" s="400"/>
      <c r="V25" s="426"/>
      <c r="W25" s="578"/>
      <c r="X25" s="572"/>
      <c r="Y25" s="573"/>
      <c r="Z25" s="398" t="s">
        <v>263</v>
      </c>
      <c r="AA25" s="370"/>
      <c r="AB25" s="370"/>
      <c r="AC25" s="370"/>
      <c r="AD25" s="370"/>
      <c r="AE25" s="370"/>
      <c r="AF25" s="370"/>
      <c r="AG25" s="371"/>
      <c r="AH25" s="399">
        <v>95</v>
      </c>
      <c r="AI25" s="400"/>
      <c r="AJ25" s="400"/>
      <c r="AK25" s="400"/>
      <c r="AL25" s="426"/>
      <c r="AM25" s="399">
        <v>245385</v>
      </c>
      <c r="AN25" s="400"/>
      <c r="AO25" s="400"/>
      <c r="AP25" s="400"/>
      <c r="AQ25" s="400"/>
      <c r="AR25" s="426"/>
      <c r="AS25" s="399">
        <v>2583</v>
      </c>
      <c r="AT25" s="400"/>
      <c r="AU25" s="400"/>
      <c r="AV25" s="400"/>
      <c r="AW25" s="400"/>
      <c r="AX25" s="401"/>
      <c r="AY25" s="357" t="s">
        <v>38</v>
      </c>
      <c r="AZ25" s="358"/>
      <c r="BA25" s="358"/>
      <c r="BB25" s="358"/>
      <c r="BC25" s="358"/>
      <c r="BD25" s="358"/>
      <c r="BE25" s="358"/>
      <c r="BF25" s="358"/>
      <c r="BG25" s="358"/>
      <c r="BH25" s="358"/>
      <c r="BI25" s="358"/>
      <c r="BJ25" s="358"/>
      <c r="BK25" s="358"/>
      <c r="BL25" s="358"/>
      <c r="BM25" s="359"/>
      <c r="BN25" s="360">
        <v>1761817</v>
      </c>
      <c r="BO25" s="361"/>
      <c r="BP25" s="361"/>
      <c r="BQ25" s="361"/>
      <c r="BR25" s="361"/>
      <c r="BS25" s="361"/>
      <c r="BT25" s="361"/>
      <c r="BU25" s="362"/>
      <c r="BV25" s="360">
        <v>1005146</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264</v>
      </c>
      <c r="F26" s="370"/>
      <c r="G26" s="370"/>
      <c r="H26" s="370"/>
      <c r="I26" s="370"/>
      <c r="J26" s="370"/>
      <c r="K26" s="371"/>
      <c r="L26" s="399">
        <v>1</v>
      </c>
      <c r="M26" s="400"/>
      <c r="N26" s="400"/>
      <c r="O26" s="400"/>
      <c r="P26" s="426"/>
      <c r="Q26" s="399">
        <v>6550</v>
      </c>
      <c r="R26" s="400"/>
      <c r="S26" s="400"/>
      <c r="T26" s="400"/>
      <c r="U26" s="400"/>
      <c r="V26" s="426"/>
      <c r="W26" s="578"/>
      <c r="X26" s="572"/>
      <c r="Y26" s="573"/>
      <c r="Z26" s="398" t="s">
        <v>265</v>
      </c>
      <c r="AA26" s="478"/>
      <c r="AB26" s="478"/>
      <c r="AC26" s="478"/>
      <c r="AD26" s="478"/>
      <c r="AE26" s="478"/>
      <c r="AF26" s="478"/>
      <c r="AG26" s="479"/>
      <c r="AH26" s="399">
        <v>21</v>
      </c>
      <c r="AI26" s="400"/>
      <c r="AJ26" s="400"/>
      <c r="AK26" s="400"/>
      <c r="AL26" s="426"/>
      <c r="AM26" s="399">
        <v>45948</v>
      </c>
      <c r="AN26" s="400"/>
      <c r="AO26" s="400"/>
      <c r="AP26" s="400"/>
      <c r="AQ26" s="400"/>
      <c r="AR26" s="426"/>
      <c r="AS26" s="399">
        <v>2188</v>
      </c>
      <c r="AT26" s="400"/>
      <c r="AU26" s="400"/>
      <c r="AV26" s="400"/>
      <c r="AW26" s="400"/>
      <c r="AX26" s="401"/>
      <c r="AY26" s="380" t="s">
        <v>266</v>
      </c>
      <c r="AZ26" s="381"/>
      <c r="BA26" s="381"/>
      <c r="BB26" s="381"/>
      <c r="BC26" s="381"/>
      <c r="BD26" s="381"/>
      <c r="BE26" s="381"/>
      <c r="BF26" s="381"/>
      <c r="BG26" s="381"/>
      <c r="BH26" s="381"/>
      <c r="BI26" s="381"/>
      <c r="BJ26" s="381"/>
      <c r="BK26" s="381"/>
      <c r="BL26" s="381"/>
      <c r="BM26" s="382"/>
      <c r="BN26" s="377" t="s">
        <v>208</v>
      </c>
      <c r="BO26" s="378"/>
      <c r="BP26" s="378"/>
      <c r="BQ26" s="378"/>
      <c r="BR26" s="378"/>
      <c r="BS26" s="378"/>
      <c r="BT26" s="378"/>
      <c r="BU26" s="379"/>
      <c r="BV26" s="377" t="s">
        <v>208</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267</v>
      </c>
      <c r="F27" s="370"/>
      <c r="G27" s="370"/>
      <c r="H27" s="370"/>
      <c r="I27" s="370"/>
      <c r="J27" s="370"/>
      <c r="K27" s="371"/>
      <c r="L27" s="399">
        <v>1</v>
      </c>
      <c r="M27" s="400"/>
      <c r="N27" s="400"/>
      <c r="O27" s="400"/>
      <c r="P27" s="426"/>
      <c r="Q27" s="399">
        <v>4500</v>
      </c>
      <c r="R27" s="400"/>
      <c r="S27" s="400"/>
      <c r="T27" s="400"/>
      <c r="U27" s="400"/>
      <c r="V27" s="426"/>
      <c r="W27" s="578"/>
      <c r="X27" s="572"/>
      <c r="Y27" s="573"/>
      <c r="Z27" s="398" t="s">
        <v>268</v>
      </c>
      <c r="AA27" s="370"/>
      <c r="AB27" s="370"/>
      <c r="AC27" s="370"/>
      <c r="AD27" s="370"/>
      <c r="AE27" s="370"/>
      <c r="AF27" s="370"/>
      <c r="AG27" s="371"/>
      <c r="AH27" s="399" t="s">
        <v>208</v>
      </c>
      <c r="AI27" s="400"/>
      <c r="AJ27" s="400"/>
      <c r="AK27" s="400"/>
      <c r="AL27" s="426"/>
      <c r="AM27" s="399" t="s">
        <v>208</v>
      </c>
      <c r="AN27" s="400"/>
      <c r="AO27" s="400"/>
      <c r="AP27" s="400"/>
      <c r="AQ27" s="400"/>
      <c r="AR27" s="426"/>
      <c r="AS27" s="399" t="s">
        <v>208</v>
      </c>
      <c r="AT27" s="400"/>
      <c r="AU27" s="400"/>
      <c r="AV27" s="400"/>
      <c r="AW27" s="400"/>
      <c r="AX27" s="401"/>
      <c r="AY27" s="434" t="s">
        <v>271</v>
      </c>
      <c r="AZ27" s="435"/>
      <c r="BA27" s="435"/>
      <c r="BB27" s="435"/>
      <c r="BC27" s="435"/>
      <c r="BD27" s="435"/>
      <c r="BE27" s="435"/>
      <c r="BF27" s="435"/>
      <c r="BG27" s="435"/>
      <c r="BH27" s="435"/>
      <c r="BI27" s="435"/>
      <c r="BJ27" s="435"/>
      <c r="BK27" s="435"/>
      <c r="BL27" s="435"/>
      <c r="BM27" s="436"/>
      <c r="BN27" s="475">
        <v>350000</v>
      </c>
      <c r="BO27" s="476"/>
      <c r="BP27" s="476"/>
      <c r="BQ27" s="476"/>
      <c r="BR27" s="476"/>
      <c r="BS27" s="476"/>
      <c r="BT27" s="476"/>
      <c r="BU27" s="477"/>
      <c r="BV27" s="475">
        <v>350000</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272</v>
      </c>
      <c r="F28" s="370"/>
      <c r="G28" s="370"/>
      <c r="H28" s="370"/>
      <c r="I28" s="370"/>
      <c r="J28" s="370"/>
      <c r="K28" s="371"/>
      <c r="L28" s="399">
        <v>1</v>
      </c>
      <c r="M28" s="400"/>
      <c r="N28" s="400"/>
      <c r="O28" s="400"/>
      <c r="P28" s="426"/>
      <c r="Q28" s="399">
        <v>3900</v>
      </c>
      <c r="R28" s="400"/>
      <c r="S28" s="400"/>
      <c r="T28" s="400"/>
      <c r="U28" s="400"/>
      <c r="V28" s="426"/>
      <c r="W28" s="578"/>
      <c r="X28" s="572"/>
      <c r="Y28" s="573"/>
      <c r="Z28" s="398" t="s">
        <v>36</v>
      </c>
      <c r="AA28" s="370"/>
      <c r="AB28" s="370"/>
      <c r="AC28" s="370"/>
      <c r="AD28" s="370"/>
      <c r="AE28" s="370"/>
      <c r="AF28" s="370"/>
      <c r="AG28" s="371"/>
      <c r="AH28" s="399" t="s">
        <v>208</v>
      </c>
      <c r="AI28" s="400"/>
      <c r="AJ28" s="400"/>
      <c r="AK28" s="400"/>
      <c r="AL28" s="426"/>
      <c r="AM28" s="399" t="s">
        <v>208</v>
      </c>
      <c r="AN28" s="400"/>
      <c r="AO28" s="400"/>
      <c r="AP28" s="400"/>
      <c r="AQ28" s="400"/>
      <c r="AR28" s="426"/>
      <c r="AS28" s="399" t="s">
        <v>208</v>
      </c>
      <c r="AT28" s="400"/>
      <c r="AU28" s="400"/>
      <c r="AV28" s="400"/>
      <c r="AW28" s="400"/>
      <c r="AX28" s="401"/>
      <c r="AY28" s="559" t="s">
        <v>273</v>
      </c>
      <c r="AZ28" s="560"/>
      <c r="BA28" s="560"/>
      <c r="BB28" s="561"/>
      <c r="BC28" s="357" t="s">
        <v>101</v>
      </c>
      <c r="BD28" s="358"/>
      <c r="BE28" s="358"/>
      <c r="BF28" s="358"/>
      <c r="BG28" s="358"/>
      <c r="BH28" s="358"/>
      <c r="BI28" s="358"/>
      <c r="BJ28" s="358"/>
      <c r="BK28" s="358"/>
      <c r="BL28" s="358"/>
      <c r="BM28" s="359"/>
      <c r="BN28" s="360">
        <v>3649238</v>
      </c>
      <c r="BO28" s="361"/>
      <c r="BP28" s="361"/>
      <c r="BQ28" s="361"/>
      <c r="BR28" s="361"/>
      <c r="BS28" s="361"/>
      <c r="BT28" s="361"/>
      <c r="BU28" s="362"/>
      <c r="BV28" s="360">
        <v>3843047</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276</v>
      </c>
      <c r="F29" s="370"/>
      <c r="G29" s="370"/>
      <c r="H29" s="370"/>
      <c r="I29" s="370"/>
      <c r="J29" s="370"/>
      <c r="K29" s="371"/>
      <c r="L29" s="399">
        <v>14</v>
      </c>
      <c r="M29" s="400"/>
      <c r="N29" s="400"/>
      <c r="O29" s="400"/>
      <c r="P29" s="426"/>
      <c r="Q29" s="399">
        <v>3700</v>
      </c>
      <c r="R29" s="400"/>
      <c r="S29" s="400"/>
      <c r="T29" s="400"/>
      <c r="U29" s="400"/>
      <c r="V29" s="426"/>
      <c r="W29" s="579"/>
      <c r="X29" s="580"/>
      <c r="Y29" s="581"/>
      <c r="Z29" s="398" t="s">
        <v>278</v>
      </c>
      <c r="AA29" s="370"/>
      <c r="AB29" s="370"/>
      <c r="AC29" s="370"/>
      <c r="AD29" s="370"/>
      <c r="AE29" s="370"/>
      <c r="AF29" s="370"/>
      <c r="AG29" s="371"/>
      <c r="AH29" s="399">
        <v>527</v>
      </c>
      <c r="AI29" s="400"/>
      <c r="AJ29" s="400"/>
      <c r="AK29" s="400"/>
      <c r="AL29" s="426"/>
      <c r="AM29" s="399">
        <v>1465587</v>
      </c>
      <c r="AN29" s="400"/>
      <c r="AO29" s="400"/>
      <c r="AP29" s="400"/>
      <c r="AQ29" s="400"/>
      <c r="AR29" s="426"/>
      <c r="AS29" s="399">
        <v>2781</v>
      </c>
      <c r="AT29" s="400"/>
      <c r="AU29" s="400"/>
      <c r="AV29" s="400"/>
      <c r="AW29" s="400"/>
      <c r="AX29" s="401"/>
      <c r="AY29" s="562"/>
      <c r="AZ29" s="563"/>
      <c r="BA29" s="563"/>
      <c r="BB29" s="564"/>
      <c r="BC29" s="374" t="s">
        <v>279</v>
      </c>
      <c r="BD29" s="375"/>
      <c r="BE29" s="375"/>
      <c r="BF29" s="375"/>
      <c r="BG29" s="375"/>
      <c r="BH29" s="375"/>
      <c r="BI29" s="375"/>
      <c r="BJ29" s="375"/>
      <c r="BK29" s="375"/>
      <c r="BL29" s="375"/>
      <c r="BM29" s="376"/>
      <c r="BN29" s="377">
        <v>282925</v>
      </c>
      <c r="BO29" s="378"/>
      <c r="BP29" s="378"/>
      <c r="BQ29" s="378"/>
      <c r="BR29" s="378"/>
      <c r="BS29" s="378"/>
      <c r="BT29" s="378"/>
      <c r="BU29" s="379"/>
      <c r="BV29" s="377">
        <v>282462</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281</v>
      </c>
      <c r="X30" s="484"/>
      <c r="Y30" s="484"/>
      <c r="Z30" s="484"/>
      <c r="AA30" s="484"/>
      <c r="AB30" s="484"/>
      <c r="AC30" s="484"/>
      <c r="AD30" s="484"/>
      <c r="AE30" s="484"/>
      <c r="AF30" s="484"/>
      <c r="AG30" s="485"/>
      <c r="AH30" s="454">
        <v>96.5</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63</v>
      </c>
      <c r="BD30" s="473"/>
      <c r="BE30" s="473"/>
      <c r="BF30" s="473"/>
      <c r="BG30" s="473"/>
      <c r="BH30" s="473"/>
      <c r="BI30" s="473"/>
      <c r="BJ30" s="473"/>
      <c r="BK30" s="473"/>
      <c r="BL30" s="473"/>
      <c r="BM30" s="474"/>
      <c r="BN30" s="475">
        <v>4364078</v>
      </c>
      <c r="BO30" s="476"/>
      <c r="BP30" s="476"/>
      <c r="BQ30" s="476"/>
      <c r="BR30" s="476"/>
      <c r="BS30" s="476"/>
      <c r="BT30" s="476"/>
      <c r="BU30" s="477"/>
      <c r="BV30" s="475">
        <v>4488151</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193</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285</v>
      </c>
      <c r="BX32" s="8"/>
      <c r="BY32" s="8"/>
      <c r="BZ32" s="8"/>
      <c r="CA32" s="8"/>
      <c r="CB32" s="22"/>
      <c r="CC32" s="22"/>
      <c r="CD32" s="22"/>
      <c r="CE32" s="22"/>
      <c r="CF32" s="22"/>
      <c r="CG32" s="22"/>
      <c r="CH32" s="22"/>
      <c r="CI32" s="22"/>
      <c r="CJ32" s="22"/>
      <c r="CK32" s="22"/>
      <c r="CL32" s="22"/>
      <c r="CM32" s="22"/>
      <c r="CN32" s="22"/>
      <c r="CO32" s="22" t="s">
        <v>287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119</v>
      </c>
      <c r="D33" s="486"/>
      <c r="E33" s="487" t="s">
        <v>288</v>
      </c>
      <c r="F33" s="487"/>
      <c r="G33" s="487"/>
      <c r="H33" s="487"/>
      <c r="I33" s="487"/>
      <c r="J33" s="487"/>
      <c r="K33" s="487"/>
      <c r="L33" s="487"/>
      <c r="M33" s="487"/>
      <c r="N33" s="487"/>
      <c r="O33" s="487"/>
      <c r="P33" s="487"/>
      <c r="Q33" s="487"/>
      <c r="R33" s="487"/>
      <c r="S33" s="487"/>
      <c r="T33" s="14"/>
      <c r="U33" s="486" t="s">
        <v>119</v>
      </c>
      <c r="V33" s="486"/>
      <c r="W33" s="487" t="s">
        <v>288</v>
      </c>
      <c r="X33" s="487"/>
      <c r="Y33" s="487"/>
      <c r="Z33" s="487"/>
      <c r="AA33" s="487"/>
      <c r="AB33" s="487"/>
      <c r="AC33" s="487"/>
      <c r="AD33" s="487"/>
      <c r="AE33" s="487"/>
      <c r="AF33" s="487"/>
      <c r="AG33" s="487"/>
      <c r="AH33" s="487"/>
      <c r="AI33" s="487"/>
      <c r="AJ33" s="487"/>
      <c r="AK33" s="487"/>
      <c r="AL33" s="14"/>
      <c r="AM33" s="486" t="s">
        <v>119</v>
      </c>
      <c r="AN33" s="486"/>
      <c r="AO33" s="487" t="s">
        <v>288</v>
      </c>
      <c r="AP33" s="487"/>
      <c r="AQ33" s="487"/>
      <c r="AR33" s="487"/>
      <c r="AS33" s="487"/>
      <c r="AT33" s="487"/>
      <c r="AU33" s="487"/>
      <c r="AV33" s="487"/>
      <c r="AW33" s="487"/>
      <c r="AX33" s="487"/>
      <c r="AY33" s="487"/>
      <c r="AZ33" s="487"/>
      <c r="BA33" s="487"/>
      <c r="BB33" s="487"/>
      <c r="BC33" s="487"/>
      <c r="BD33" s="10"/>
      <c r="BE33" s="487" t="s">
        <v>289</v>
      </c>
      <c r="BF33" s="487"/>
      <c r="BG33" s="487" t="s">
        <v>171</v>
      </c>
      <c r="BH33" s="487"/>
      <c r="BI33" s="487"/>
      <c r="BJ33" s="487"/>
      <c r="BK33" s="487"/>
      <c r="BL33" s="487"/>
      <c r="BM33" s="487"/>
      <c r="BN33" s="487"/>
      <c r="BO33" s="487"/>
      <c r="BP33" s="487"/>
      <c r="BQ33" s="487"/>
      <c r="BR33" s="487"/>
      <c r="BS33" s="487"/>
      <c r="BT33" s="487"/>
      <c r="BU33" s="487"/>
      <c r="BV33" s="10"/>
      <c r="BW33" s="486" t="s">
        <v>289</v>
      </c>
      <c r="BX33" s="486"/>
      <c r="BY33" s="487" t="s">
        <v>110</v>
      </c>
      <c r="BZ33" s="487"/>
      <c r="CA33" s="487"/>
      <c r="CB33" s="487"/>
      <c r="CC33" s="487"/>
      <c r="CD33" s="487"/>
      <c r="CE33" s="487"/>
      <c r="CF33" s="487"/>
      <c r="CG33" s="487"/>
      <c r="CH33" s="487"/>
      <c r="CI33" s="487"/>
      <c r="CJ33" s="487"/>
      <c r="CK33" s="487"/>
      <c r="CL33" s="487"/>
      <c r="CM33" s="487"/>
      <c r="CN33" s="14"/>
      <c r="CO33" s="486" t="s">
        <v>119</v>
      </c>
      <c r="CP33" s="486"/>
      <c r="CQ33" s="487" t="s">
        <v>291</v>
      </c>
      <c r="CR33" s="487"/>
      <c r="CS33" s="487"/>
      <c r="CT33" s="487"/>
      <c r="CU33" s="487"/>
      <c r="CV33" s="487"/>
      <c r="CW33" s="487"/>
      <c r="CX33" s="487"/>
      <c r="CY33" s="487"/>
      <c r="CZ33" s="487"/>
      <c r="DA33" s="487"/>
      <c r="DB33" s="487"/>
      <c r="DC33" s="487"/>
      <c r="DD33" s="487"/>
      <c r="DE33" s="487"/>
      <c r="DF33" s="14"/>
      <c r="DG33" s="488" t="s">
        <v>78</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2</v>
      </c>
      <c r="V34" s="489"/>
      <c r="W34" s="490" t="str">
        <f>IF('各会計、関係団体の財政状況及び健全化判断比率'!B28="","",'各会計、関係団体の財政状況及び健全化判断比率'!B28)</f>
        <v>能美市国民健康保険特別会計</v>
      </c>
      <c r="X34" s="490"/>
      <c r="Y34" s="490"/>
      <c r="Z34" s="490"/>
      <c r="AA34" s="490"/>
      <c r="AB34" s="490"/>
      <c r="AC34" s="490"/>
      <c r="AD34" s="490"/>
      <c r="AE34" s="490"/>
      <c r="AF34" s="490"/>
      <c r="AG34" s="490"/>
      <c r="AH34" s="490"/>
      <c r="AI34" s="490"/>
      <c r="AJ34" s="490"/>
      <c r="AK34" s="490"/>
      <c r="AL34" s="9"/>
      <c r="AM34" s="489">
        <f>IF(AO34="","",MAX(C34:D43,U34:V43)+1)</f>
        <v>5</v>
      </c>
      <c r="AN34" s="489"/>
      <c r="AO34" s="490" t="str">
        <f>IF('各会計、関係団体の財政状況及び健全化判断比率'!B31="","",'各会計、関係団体の財政状況及び健全化判断比率'!B31)</f>
        <v>能美市水道事業会計</v>
      </c>
      <c r="AP34" s="490"/>
      <c r="AQ34" s="490"/>
      <c r="AR34" s="490"/>
      <c r="AS34" s="490"/>
      <c r="AT34" s="490"/>
      <c r="AU34" s="490"/>
      <c r="AV34" s="490"/>
      <c r="AW34" s="490"/>
      <c r="AX34" s="490"/>
      <c r="AY34" s="490"/>
      <c r="AZ34" s="490"/>
      <c r="BA34" s="490"/>
      <c r="BB34" s="490"/>
      <c r="BC34" s="490"/>
      <c r="BD34" s="9"/>
      <c r="BE34" s="489">
        <f>IF(BG34="","",MAX(C34:D43,U34:V43,AM34:AN43)+1)</f>
        <v>9</v>
      </c>
      <c r="BF34" s="489"/>
      <c r="BG34" s="490" t="str">
        <f>IF('各会計、関係団体の財政状況及び健全化判断比率'!B35="","",'各会計、関係団体の財政状況及び健全化判断比率'!B35)</f>
        <v>能美市温泉事業特別会計</v>
      </c>
      <c r="BH34" s="490"/>
      <c r="BI34" s="490"/>
      <c r="BJ34" s="490"/>
      <c r="BK34" s="490"/>
      <c r="BL34" s="490"/>
      <c r="BM34" s="490"/>
      <c r="BN34" s="490"/>
      <c r="BO34" s="490"/>
      <c r="BP34" s="490"/>
      <c r="BQ34" s="490"/>
      <c r="BR34" s="490"/>
      <c r="BS34" s="490"/>
      <c r="BT34" s="490"/>
      <c r="BU34" s="490"/>
      <c r="BV34" s="9"/>
      <c r="BW34" s="489">
        <f>IF(BY34="","",MAX(C34:D43,U34:V43,AM34:AN43,BE34:BF43)+1)</f>
        <v>10</v>
      </c>
      <c r="BX34" s="489"/>
      <c r="BY34" s="490" t="str">
        <f>IF('各会計、関係団体の財政状況及び健全化判断比率'!B68="","",'各会計、関係団体の財政状況及び健全化判断比率'!B68)</f>
        <v>石川県後期高齢者医療広域連合（一般会計）</v>
      </c>
      <c r="BZ34" s="490"/>
      <c r="CA34" s="490"/>
      <c r="CB34" s="490"/>
      <c r="CC34" s="490"/>
      <c r="CD34" s="490"/>
      <c r="CE34" s="490"/>
      <c r="CF34" s="490"/>
      <c r="CG34" s="490"/>
      <c r="CH34" s="490"/>
      <c r="CI34" s="490"/>
      <c r="CJ34" s="490"/>
      <c r="CK34" s="490"/>
      <c r="CL34" s="490"/>
      <c r="CM34" s="490"/>
      <c r="CN34" s="9"/>
      <c r="CO34" s="489">
        <f>IF(CQ34="","",MAX(C34:D43,U34:V43,AM34:AN43,BE34:BF43,BW34:BX43)+1)</f>
        <v>20</v>
      </c>
      <c r="CP34" s="489"/>
      <c r="CQ34" s="490" t="str">
        <f>IF('各会計、関係団体の財政状況及び健全化判断比率'!BS7="","",'各会計、関係団体の財政状況及び健全化判断比率'!BS7)</f>
        <v>能美市土地開発公社</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t="str">
        <f t="shared" ref="C35:C43" si="0">IF(E35="","",C34+1)</f>
        <v/>
      </c>
      <c r="D35" s="489"/>
      <c r="E35" s="490" t="str">
        <f>IF('各会計、関係団体の財政状況及び健全化判断比率'!B8="","",'各会計、関係団体の財政状況及び健全化判断比率'!B8)</f>
        <v/>
      </c>
      <c r="F35" s="490"/>
      <c r="G35" s="490"/>
      <c r="H35" s="490"/>
      <c r="I35" s="490"/>
      <c r="J35" s="490"/>
      <c r="K35" s="490"/>
      <c r="L35" s="490"/>
      <c r="M35" s="490"/>
      <c r="N35" s="490"/>
      <c r="O35" s="490"/>
      <c r="P35" s="490"/>
      <c r="Q35" s="490"/>
      <c r="R35" s="490"/>
      <c r="S35" s="490"/>
      <c r="T35" s="9"/>
      <c r="U35" s="489">
        <f t="shared" ref="U35:U43" si="1">IF(W35="","",U34+1)</f>
        <v>3</v>
      </c>
      <c r="V35" s="489"/>
      <c r="W35" s="490" t="str">
        <f>IF('各会計、関係団体の財政状況及び健全化判断比率'!B29="","",'各会計、関係団体の財政状況及び健全化判断比率'!B29)</f>
        <v>能美市後期高齢者医療特別会計</v>
      </c>
      <c r="X35" s="490"/>
      <c r="Y35" s="490"/>
      <c r="Z35" s="490"/>
      <c r="AA35" s="490"/>
      <c r="AB35" s="490"/>
      <c r="AC35" s="490"/>
      <c r="AD35" s="490"/>
      <c r="AE35" s="490"/>
      <c r="AF35" s="490"/>
      <c r="AG35" s="490"/>
      <c r="AH35" s="490"/>
      <c r="AI35" s="490"/>
      <c r="AJ35" s="490"/>
      <c r="AK35" s="490"/>
      <c r="AL35" s="9"/>
      <c r="AM35" s="489">
        <f t="shared" ref="AM35:AM43" si="2">IF(AO35="","",AM34+1)</f>
        <v>6</v>
      </c>
      <c r="AN35" s="489"/>
      <c r="AO35" s="490" t="str">
        <f>IF('各会計、関係団体の財政状況及び健全化判断比率'!B32="","",'各会計、関係団体の財政状況及び健全化判断比率'!B32)</f>
        <v>能美市工業用水道事業会計</v>
      </c>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11</v>
      </c>
      <c r="BX35" s="489"/>
      <c r="BY35" s="490" t="str">
        <f>IF('各会計、関係団体の財政状況及び健全化判断比率'!B69="","",'各会計、関係団体の財政状況及び健全化判断比率'!B69)</f>
        <v>石川県後期高齢者医療広域連合（後期高齢者医療特別会計）</v>
      </c>
      <c r="BZ35" s="490"/>
      <c r="CA35" s="490"/>
      <c r="CB35" s="490"/>
      <c r="CC35" s="490"/>
      <c r="CD35" s="490"/>
      <c r="CE35" s="490"/>
      <c r="CF35" s="490"/>
      <c r="CG35" s="490"/>
      <c r="CH35" s="490"/>
      <c r="CI35" s="490"/>
      <c r="CJ35" s="490"/>
      <c r="CK35" s="490"/>
      <c r="CL35" s="490"/>
      <c r="CM35" s="490"/>
      <c r="CN35" s="9"/>
      <c r="CO35" s="489">
        <f t="shared" ref="CO35:CO43" si="5">IF(CQ35="","",CO34+1)</f>
        <v>21</v>
      </c>
      <c r="CP35" s="489"/>
      <c r="CQ35" s="490" t="str">
        <f>IF('各会計、関係団体の財政状況及び健全化判断比率'!BS8="","",'各会計、関係団体の財政状況及び健全化判断比率'!BS8)</f>
        <v>(公財)能美市ふるさと振興公社</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4</v>
      </c>
      <c r="V36" s="489"/>
      <c r="W36" s="490" t="str">
        <f>IF('各会計、関係団体の財政状況及び健全化判断比率'!B30="","",'各会計、関係団体の財政状況及び健全化判断比率'!B30)</f>
        <v>能美市介護保険特別会計</v>
      </c>
      <c r="X36" s="490"/>
      <c r="Y36" s="490"/>
      <c r="Z36" s="490"/>
      <c r="AA36" s="490"/>
      <c r="AB36" s="490"/>
      <c r="AC36" s="490"/>
      <c r="AD36" s="490"/>
      <c r="AE36" s="490"/>
      <c r="AF36" s="490"/>
      <c r="AG36" s="490"/>
      <c r="AH36" s="490"/>
      <c r="AI36" s="490"/>
      <c r="AJ36" s="490"/>
      <c r="AK36" s="490"/>
      <c r="AL36" s="9"/>
      <c r="AM36" s="489">
        <f t="shared" si="2"/>
        <v>7</v>
      </c>
      <c r="AN36" s="489"/>
      <c r="AO36" s="490" t="str">
        <f>IF('各会計、関係団体の財政状況及び健全化判断比率'!B33="","",'各会計、関係団体の財政状況及び健全化判断比率'!B33)</f>
        <v>能美市下水道事業会計</v>
      </c>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12</v>
      </c>
      <c r="BX36" s="489"/>
      <c r="BY36" s="490" t="str">
        <f>IF('各会計、関係団体の財政状況及び健全化判断比率'!B70="","",'各会計、関係団体の財政状況及び健全化判断比率'!B70)</f>
        <v>南加賀広域圏事務組合（一般会計）</v>
      </c>
      <c r="BZ36" s="490"/>
      <c r="CA36" s="490"/>
      <c r="CB36" s="490"/>
      <c r="CC36" s="490"/>
      <c r="CD36" s="490"/>
      <c r="CE36" s="490"/>
      <c r="CF36" s="490"/>
      <c r="CG36" s="490"/>
      <c r="CH36" s="490"/>
      <c r="CI36" s="490"/>
      <c r="CJ36" s="490"/>
      <c r="CK36" s="490"/>
      <c r="CL36" s="490"/>
      <c r="CM36" s="490"/>
      <c r="CN36" s="9"/>
      <c r="CO36" s="489" t="str">
        <f t="shared" si="5"/>
        <v/>
      </c>
      <c r="CP36" s="489"/>
      <c r="CQ36" s="490" t="str">
        <f>IF('各会計、関係団体の財政状況及び健全化判断比率'!BS9="","",'各会計、関係団体の財政状況及び健全化判断比率'!BS9)</f>
        <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t="str">
        <f t="shared" si="1"/>
        <v/>
      </c>
      <c r="V37" s="489"/>
      <c r="W37" s="490"/>
      <c r="X37" s="490"/>
      <c r="Y37" s="490"/>
      <c r="Z37" s="490"/>
      <c r="AA37" s="490"/>
      <c r="AB37" s="490"/>
      <c r="AC37" s="490"/>
      <c r="AD37" s="490"/>
      <c r="AE37" s="490"/>
      <c r="AF37" s="490"/>
      <c r="AG37" s="490"/>
      <c r="AH37" s="490"/>
      <c r="AI37" s="490"/>
      <c r="AJ37" s="490"/>
      <c r="AK37" s="490"/>
      <c r="AL37" s="9"/>
      <c r="AM37" s="489">
        <f t="shared" si="2"/>
        <v>8</v>
      </c>
      <c r="AN37" s="489"/>
      <c r="AO37" s="490" t="str">
        <f>IF('各会計、関係団体の財政状況及び健全化判断比率'!B34="","",'各会計、関係団体の財政状況及び健全化判断比率'!B34)</f>
        <v>国民健康保険能美市立病院事業会計</v>
      </c>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13</v>
      </c>
      <c r="BX37" s="489"/>
      <c r="BY37" s="490" t="str">
        <f>IF('各会計、関係団体の財政状況及び健全化判断比率'!B71="","",'各会計、関係団体の財政状況及び健全化判断比率'!B71)</f>
        <v>南加賀広域圏事務組合（ふるさと振興事業特別会計）</v>
      </c>
      <c r="BZ37" s="490"/>
      <c r="CA37" s="490"/>
      <c r="CB37" s="490"/>
      <c r="CC37" s="490"/>
      <c r="CD37" s="490"/>
      <c r="CE37" s="490"/>
      <c r="CF37" s="490"/>
      <c r="CG37" s="490"/>
      <c r="CH37" s="490"/>
      <c r="CI37" s="490"/>
      <c r="CJ37" s="490"/>
      <c r="CK37" s="490"/>
      <c r="CL37" s="490"/>
      <c r="CM37" s="490"/>
      <c r="CN37" s="9"/>
      <c r="CO37" s="489" t="str">
        <f t="shared" si="5"/>
        <v/>
      </c>
      <c r="CP37" s="489"/>
      <c r="CQ37" s="490" t="str">
        <f>IF('各会計、関係団体の財政状況及び健全化判断比率'!BS10="","",'各会計、関係団体の財政状況及び健全化判断比率'!BS10)</f>
        <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14</v>
      </c>
      <c r="BX38" s="489"/>
      <c r="BY38" s="490" t="str">
        <f>IF('各会計、関係団体の財政状況及び健全化判断比率'!B72="","",'各会計、関係団体の財政状況及び健全化判断比率'!B72)</f>
        <v>南加賀広域圏事務組合（急病センター事業特別会計）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15</v>
      </c>
      <c r="BX39" s="489"/>
      <c r="BY39" s="490" t="str">
        <f>IF('各会計、関係団体の財政状況及び健全化判断比率'!B73="","",'各会計、関係団体の財政状況及び健全化判断比率'!B73)</f>
        <v>南加賀広域圏事務組合（獣肉処理加工施設事業特別会計）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f t="shared" si="4"/>
        <v>16</v>
      </c>
      <c r="BX40" s="489"/>
      <c r="BY40" s="490" t="str">
        <f>IF('各会計、関係団体の財政状況及び健全化判断比率'!B74="","",'各会計、関係団体の財政状況及び健全化判断比率'!B74)</f>
        <v>南加賀広域圏事務組合（公設地方卸売市場事業特別会計）</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f t="shared" si="4"/>
        <v>17</v>
      </c>
      <c r="BX41" s="489"/>
      <c r="BY41" s="490" t="str">
        <f>IF('各会計、関係団体の財政状況及び健全化判断比率'!B75="","",'各会計、関係団体の財政状況及び健全化判断比率'!B75)</f>
        <v>能美介護認定事務組合</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f t="shared" si="4"/>
        <v>18</v>
      </c>
      <c r="BX42" s="489"/>
      <c r="BY42" s="490" t="str">
        <f>IF('各会計、関係団体の財政状況及び健全化判断比率'!B76="","",'各会計、関係団体の財政状況及び健全化判断比率'!B76)</f>
        <v>手取川流域環境衛生事業組合</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f t="shared" si="4"/>
        <v>19</v>
      </c>
      <c r="BX43" s="489"/>
      <c r="BY43" s="490" t="str">
        <f>IF('各会計、関係団体の財政状況及び健全化判断比率'!B77="","",'各会計、関係団体の財政状況及び健全化判断比率'!B77)</f>
        <v>手取郷広域事務組合</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292</v>
      </c>
      <c r="E46" s="1" t="s">
        <v>152</v>
      </c>
    </row>
    <row r="47" spans="1:113" x14ac:dyDescent="0.15">
      <c r="E47" s="1" t="s">
        <v>295</v>
      </c>
    </row>
    <row r="48" spans="1:113" x14ac:dyDescent="0.15">
      <c r="E48" s="1" t="s">
        <v>297</v>
      </c>
    </row>
    <row r="49" spans="5:5" x14ac:dyDescent="0.15">
      <c r="E49" s="1" t="s">
        <v>299</v>
      </c>
    </row>
    <row r="50" spans="5:5" x14ac:dyDescent="0.15">
      <c r="E50" s="1" t="s">
        <v>205</v>
      </c>
    </row>
    <row r="51" spans="5:5" x14ac:dyDescent="0.15">
      <c r="E51" s="1" t="s">
        <v>301</v>
      </c>
    </row>
    <row r="52" spans="5:5" x14ac:dyDescent="0.15">
      <c r="E52" s="1" t="s">
        <v>151</v>
      </c>
    </row>
    <row r="53" spans="5:5" x14ac:dyDescent="0.15"/>
    <row r="54" spans="5:5" x14ac:dyDescent="0.15"/>
    <row r="55" spans="5:5" x14ac:dyDescent="0.15"/>
    <row r="56" spans="5:5" x14ac:dyDescent="0.15"/>
  </sheetData>
  <sheetProtection algorithmName="SHA-512" hashValue="SMeUerldL6dIkOQKmWqA/vdd/DeV3SIlKI+POPHR7Yw50mufgPJSTaapQPb7J8lukd2/bC2Ow/Ky7AJLqJYqBw==" saltValue="M9/YXyJieADKTdzVjblvF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294</v>
      </c>
      <c r="DI1" s="583"/>
      <c r="DJ1" s="583"/>
      <c r="DK1" s="583"/>
      <c r="DL1" s="583"/>
      <c r="DM1" s="583"/>
      <c r="DN1" s="584"/>
      <c r="DO1" s="1"/>
      <c r="DP1" s="582" t="s">
        <v>303</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304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107</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306</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307</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5</v>
      </c>
      <c r="C4" s="373"/>
      <c r="D4" s="373"/>
      <c r="E4" s="373"/>
      <c r="F4" s="373"/>
      <c r="G4" s="373"/>
      <c r="H4" s="373"/>
      <c r="I4" s="373"/>
      <c r="J4" s="373"/>
      <c r="K4" s="373"/>
      <c r="L4" s="373"/>
      <c r="M4" s="373"/>
      <c r="N4" s="373"/>
      <c r="O4" s="373"/>
      <c r="P4" s="373"/>
      <c r="Q4" s="415"/>
      <c r="R4" s="372" t="s">
        <v>311</v>
      </c>
      <c r="S4" s="373"/>
      <c r="T4" s="373"/>
      <c r="U4" s="373"/>
      <c r="V4" s="373"/>
      <c r="W4" s="373"/>
      <c r="X4" s="373"/>
      <c r="Y4" s="415"/>
      <c r="Z4" s="372" t="s">
        <v>313</v>
      </c>
      <c r="AA4" s="373"/>
      <c r="AB4" s="373"/>
      <c r="AC4" s="415"/>
      <c r="AD4" s="372" t="s">
        <v>262</v>
      </c>
      <c r="AE4" s="373"/>
      <c r="AF4" s="373"/>
      <c r="AG4" s="373"/>
      <c r="AH4" s="373"/>
      <c r="AI4" s="373"/>
      <c r="AJ4" s="373"/>
      <c r="AK4" s="415"/>
      <c r="AL4" s="372" t="s">
        <v>313</v>
      </c>
      <c r="AM4" s="373"/>
      <c r="AN4" s="373"/>
      <c r="AO4" s="415"/>
      <c r="AP4" s="585" t="s">
        <v>315</v>
      </c>
      <c r="AQ4" s="585"/>
      <c r="AR4" s="585"/>
      <c r="AS4" s="585"/>
      <c r="AT4" s="585"/>
      <c r="AU4" s="585"/>
      <c r="AV4" s="585"/>
      <c r="AW4" s="585"/>
      <c r="AX4" s="585"/>
      <c r="AY4" s="585"/>
      <c r="AZ4" s="585"/>
      <c r="BA4" s="585"/>
      <c r="BB4" s="585"/>
      <c r="BC4" s="585"/>
      <c r="BD4" s="585"/>
      <c r="BE4" s="585"/>
      <c r="BF4" s="585"/>
      <c r="BG4" s="585" t="s">
        <v>296</v>
      </c>
      <c r="BH4" s="585"/>
      <c r="BI4" s="585"/>
      <c r="BJ4" s="585"/>
      <c r="BK4" s="585"/>
      <c r="BL4" s="585"/>
      <c r="BM4" s="585"/>
      <c r="BN4" s="585"/>
      <c r="BO4" s="585" t="s">
        <v>313</v>
      </c>
      <c r="BP4" s="585"/>
      <c r="BQ4" s="585"/>
      <c r="BR4" s="585"/>
      <c r="BS4" s="585" t="s">
        <v>317</v>
      </c>
      <c r="BT4" s="585"/>
      <c r="BU4" s="585"/>
      <c r="BV4" s="585"/>
      <c r="BW4" s="585"/>
      <c r="BX4" s="585"/>
      <c r="BY4" s="585"/>
      <c r="BZ4" s="585"/>
      <c r="CA4" s="585"/>
      <c r="CB4" s="585"/>
      <c r="CD4" s="372" t="s">
        <v>318</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310</v>
      </c>
      <c r="C5" s="587"/>
      <c r="D5" s="587"/>
      <c r="E5" s="587"/>
      <c r="F5" s="587"/>
      <c r="G5" s="587"/>
      <c r="H5" s="587"/>
      <c r="I5" s="587"/>
      <c r="J5" s="587"/>
      <c r="K5" s="587"/>
      <c r="L5" s="587"/>
      <c r="M5" s="587"/>
      <c r="N5" s="587"/>
      <c r="O5" s="587"/>
      <c r="P5" s="587"/>
      <c r="Q5" s="588"/>
      <c r="R5" s="589">
        <v>8791227</v>
      </c>
      <c r="S5" s="590"/>
      <c r="T5" s="590"/>
      <c r="U5" s="590"/>
      <c r="V5" s="590"/>
      <c r="W5" s="590"/>
      <c r="X5" s="590"/>
      <c r="Y5" s="591"/>
      <c r="Z5" s="592">
        <v>29.7</v>
      </c>
      <c r="AA5" s="592"/>
      <c r="AB5" s="592"/>
      <c r="AC5" s="592"/>
      <c r="AD5" s="593">
        <v>8175011</v>
      </c>
      <c r="AE5" s="593"/>
      <c r="AF5" s="593"/>
      <c r="AG5" s="593"/>
      <c r="AH5" s="593"/>
      <c r="AI5" s="593"/>
      <c r="AJ5" s="593"/>
      <c r="AK5" s="593"/>
      <c r="AL5" s="594">
        <v>61.3</v>
      </c>
      <c r="AM5" s="595"/>
      <c r="AN5" s="595"/>
      <c r="AO5" s="596"/>
      <c r="AP5" s="586" t="s">
        <v>319</v>
      </c>
      <c r="AQ5" s="587"/>
      <c r="AR5" s="587"/>
      <c r="AS5" s="587"/>
      <c r="AT5" s="587"/>
      <c r="AU5" s="587"/>
      <c r="AV5" s="587"/>
      <c r="AW5" s="587"/>
      <c r="AX5" s="587"/>
      <c r="AY5" s="587"/>
      <c r="AZ5" s="587"/>
      <c r="BA5" s="587"/>
      <c r="BB5" s="587"/>
      <c r="BC5" s="587"/>
      <c r="BD5" s="587"/>
      <c r="BE5" s="587"/>
      <c r="BF5" s="588"/>
      <c r="BG5" s="597">
        <v>8171069</v>
      </c>
      <c r="BH5" s="378"/>
      <c r="BI5" s="378"/>
      <c r="BJ5" s="378"/>
      <c r="BK5" s="378"/>
      <c r="BL5" s="378"/>
      <c r="BM5" s="378"/>
      <c r="BN5" s="598"/>
      <c r="BO5" s="599">
        <v>92.9</v>
      </c>
      <c r="BP5" s="599"/>
      <c r="BQ5" s="599"/>
      <c r="BR5" s="599"/>
      <c r="BS5" s="600">
        <v>164621</v>
      </c>
      <c r="BT5" s="600"/>
      <c r="BU5" s="600"/>
      <c r="BV5" s="600"/>
      <c r="BW5" s="600"/>
      <c r="BX5" s="600"/>
      <c r="BY5" s="600"/>
      <c r="BZ5" s="600"/>
      <c r="CA5" s="600"/>
      <c r="CB5" s="601"/>
      <c r="CD5" s="372" t="s">
        <v>315</v>
      </c>
      <c r="CE5" s="373"/>
      <c r="CF5" s="373"/>
      <c r="CG5" s="373"/>
      <c r="CH5" s="373"/>
      <c r="CI5" s="373"/>
      <c r="CJ5" s="373"/>
      <c r="CK5" s="373"/>
      <c r="CL5" s="373"/>
      <c r="CM5" s="373"/>
      <c r="CN5" s="373"/>
      <c r="CO5" s="373"/>
      <c r="CP5" s="373"/>
      <c r="CQ5" s="415"/>
      <c r="CR5" s="372" t="s">
        <v>201</v>
      </c>
      <c r="CS5" s="373"/>
      <c r="CT5" s="373"/>
      <c r="CU5" s="373"/>
      <c r="CV5" s="373"/>
      <c r="CW5" s="373"/>
      <c r="CX5" s="373"/>
      <c r="CY5" s="415"/>
      <c r="CZ5" s="372" t="s">
        <v>313</v>
      </c>
      <c r="DA5" s="373"/>
      <c r="DB5" s="373"/>
      <c r="DC5" s="415"/>
      <c r="DD5" s="372" t="s">
        <v>321</v>
      </c>
      <c r="DE5" s="373"/>
      <c r="DF5" s="373"/>
      <c r="DG5" s="373"/>
      <c r="DH5" s="373"/>
      <c r="DI5" s="373"/>
      <c r="DJ5" s="373"/>
      <c r="DK5" s="373"/>
      <c r="DL5" s="373"/>
      <c r="DM5" s="373"/>
      <c r="DN5" s="373"/>
      <c r="DO5" s="373"/>
      <c r="DP5" s="415"/>
      <c r="DQ5" s="372" t="s">
        <v>323</v>
      </c>
      <c r="DR5" s="373"/>
      <c r="DS5" s="373"/>
      <c r="DT5" s="373"/>
      <c r="DU5" s="373"/>
      <c r="DV5" s="373"/>
      <c r="DW5" s="373"/>
      <c r="DX5" s="373"/>
      <c r="DY5" s="373"/>
      <c r="DZ5" s="373"/>
      <c r="EA5" s="373"/>
      <c r="EB5" s="373"/>
      <c r="EC5" s="415"/>
    </row>
    <row r="6" spans="2:143" ht="11.25" customHeight="1" x14ac:dyDescent="0.15">
      <c r="B6" s="602" t="s">
        <v>324</v>
      </c>
      <c r="C6" s="603"/>
      <c r="D6" s="603"/>
      <c r="E6" s="603"/>
      <c r="F6" s="603"/>
      <c r="G6" s="603"/>
      <c r="H6" s="603"/>
      <c r="I6" s="603"/>
      <c r="J6" s="603"/>
      <c r="K6" s="603"/>
      <c r="L6" s="603"/>
      <c r="M6" s="603"/>
      <c r="N6" s="603"/>
      <c r="O6" s="603"/>
      <c r="P6" s="603"/>
      <c r="Q6" s="604"/>
      <c r="R6" s="597">
        <v>206015</v>
      </c>
      <c r="S6" s="378"/>
      <c r="T6" s="378"/>
      <c r="U6" s="378"/>
      <c r="V6" s="378"/>
      <c r="W6" s="378"/>
      <c r="X6" s="378"/>
      <c r="Y6" s="598"/>
      <c r="Z6" s="599">
        <v>0.7</v>
      </c>
      <c r="AA6" s="599"/>
      <c r="AB6" s="599"/>
      <c r="AC6" s="599"/>
      <c r="AD6" s="600">
        <v>206015</v>
      </c>
      <c r="AE6" s="600"/>
      <c r="AF6" s="600"/>
      <c r="AG6" s="600"/>
      <c r="AH6" s="600"/>
      <c r="AI6" s="600"/>
      <c r="AJ6" s="600"/>
      <c r="AK6" s="600"/>
      <c r="AL6" s="605">
        <v>1.5</v>
      </c>
      <c r="AM6" s="384"/>
      <c r="AN6" s="384"/>
      <c r="AO6" s="606"/>
      <c r="AP6" s="602" t="s">
        <v>105</v>
      </c>
      <c r="AQ6" s="603"/>
      <c r="AR6" s="603"/>
      <c r="AS6" s="603"/>
      <c r="AT6" s="603"/>
      <c r="AU6" s="603"/>
      <c r="AV6" s="603"/>
      <c r="AW6" s="603"/>
      <c r="AX6" s="603"/>
      <c r="AY6" s="603"/>
      <c r="AZ6" s="603"/>
      <c r="BA6" s="603"/>
      <c r="BB6" s="603"/>
      <c r="BC6" s="603"/>
      <c r="BD6" s="603"/>
      <c r="BE6" s="603"/>
      <c r="BF6" s="604"/>
      <c r="BG6" s="597">
        <v>8171069</v>
      </c>
      <c r="BH6" s="378"/>
      <c r="BI6" s="378"/>
      <c r="BJ6" s="378"/>
      <c r="BK6" s="378"/>
      <c r="BL6" s="378"/>
      <c r="BM6" s="378"/>
      <c r="BN6" s="598"/>
      <c r="BO6" s="599">
        <v>92.9</v>
      </c>
      <c r="BP6" s="599"/>
      <c r="BQ6" s="599"/>
      <c r="BR6" s="599"/>
      <c r="BS6" s="600">
        <v>164621</v>
      </c>
      <c r="BT6" s="600"/>
      <c r="BU6" s="600"/>
      <c r="BV6" s="600"/>
      <c r="BW6" s="600"/>
      <c r="BX6" s="600"/>
      <c r="BY6" s="600"/>
      <c r="BZ6" s="600"/>
      <c r="CA6" s="600"/>
      <c r="CB6" s="601"/>
      <c r="CD6" s="586" t="s">
        <v>325</v>
      </c>
      <c r="CE6" s="587"/>
      <c r="CF6" s="587"/>
      <c r="CG6" s="587"/>
      <c r="CH6" s="587"/>
      <c r="CI6" s="587"/>
      <c r="CJ6" s="587"/>
      <c r="CK6" s="587"/>
      <c r="CL6" s="587"/>
      <c r="CM6" s="587"/>
      <c r="CN6" s="587"/>
      <c r="CO6" s="587"/>
      <c r="CP6" s="587"/>
      <c r="CQ6" s="588"/>
      <c r="CR6" s="597">
        <v>194529</v>
      </c>
      <c r="CS6" s="378"/>
      <c r="CT6" s="378"/>
      <c r="CU6" s="378"/>
      <c r="CV6" s="378"/>
      <c r="CW6" s="378"/>
      <c r="CX6" s="378"/>
      <c r="CY6" s="598"/>
      <c r="CZ6" s="594">
        <v>0.7</v>
      </c>
      <c r="DA6" s="595"/>
      <c r="DB6" s="595"/>
      <c r="DC6" s="607"/>
      <c r="DD6" s="608">
        <v>352</v>
      </c>
      <c r="DE6" s="378"/>
      <c r="DF6" s="378"/>
      <c r="DG6" s="378"/>
      <c r="DH6" s="378"/>
      <c r="DI6" s="378"/>
      <c r="DJ6" s="378"/>
      <c r="DK6" s="378"/>
      <c r="DL6" s="378"/>
      <c r="DM6" s="378"/>
      <c r="DN6" s="378"/>
      <c r="DO6" s="378"/>
      <c r="DP6" s="598"/>
      <c r="DQ6" s="608">
        <v>194529</v>
      </c>
      <c r="DR6" s="378"/>
      <c r="DS6" s="378"/>
      <c r="DT6" s="378"/>
      <c r="DU6" s="378"/>
      <c r="DV6" s="378"/>
      <c r="DW6" s="378"/>
      <c r="DX6" s="378"/>
      <c r="DY6" s="378"/>
      <c r="DZ6" s="378"/>
      <c r="EA6" s="378"/>
      <c r="EB6" s="378"/>
      <c r="EC6" s="609"/>
    </row>
    <row r="7" spans="2:143" ht="11.25" customHeight="1" x14ac:dyDescent="0.15">
      <c r="B7" s="602" t="s">
        <v>48</v>
      </c>
      <c r="C7" s="603"/>
      <c r="D7" s="603"/>
      <c r="E7" s="603"/>
      <c r="F7" s="603"/>
      <c r="G7" s="603"/>
      <c r="H7" s="603"/>
      <c r="I7" s="603"/>
      <c r="J7" s="603"/>
      <c r="K7" s="603"/>
      <c r="L7" s="603"/>
      <c r="M7" s="603"/>
      <c r="N7" s="603"/>
      <c r="O7" s="603"/>
      <c r="P7" s="603"/>
      <c r="Q7" s="604"/>
      <c r="R7" s="597">
        <v>6657</v>
      </c>
      <c r="S7" s="378"/>
      <c r="T7" s="378"/>
      <c r="U7" s="378"/>
      <c r="V7" s="378"/>
      <c r="W7" s="378"/>
      <c r="X7" s="378"/>
      <c r="Y7" s="598"/>
      <c r="Z7" s="599">
        <v>0</v>
      </c>
      <c r="AA7" s="599"/>
      <c r="AB7" s="599"/>
      <c r="AC7" s="599"/>
      <c r="AD7" s="600">
        <v>6657</v>
      </c>
      <c r="AE7" s="600"/>
      <c r="AF7" s="600"/>
      <c r="AG7" s="600"/>
      <c r="AH7" s="600"/>
      <c r="AI7" s="600"/>
      <c r="AJ7" s="600"/>
      <c r="AK7" s="600"/>
      <c r="AL7" s="605">
        <v>0</v>
      </c>
      <c r="AM7" s="384"/>
      <c r="AN7" s="384"/>
      <c r="AO7" s="606"/>
      <c r="AP7" s="602" t="s">
        <v>326</v>
      </c>
      <c r="AQ7" s="603"/>
      <c r="AR7" s="603"/>
      <c r="AS7" s="603"/>
      <c r="AT7" s="603"/>
      <c r="AU7" s="603"/>
      <c r="AV7" s="603"/>
      <c r="AW7" s="603"/>
      <c r="AX7" s="603"/>
      <c r="AY7" s="603"/>
      <c r="AZ7" s="603"/>
      <c r="BA7" s="603"/>
      <c r="BB7" s="603"/>
      <c r="BC7" s="603"/>
      <c r="BD7" s="603"/>
      <c r="BE7" s="603"/>
      <c r="BF7" s="604"/>
      <c r="BG7" s="597">
        <v>3590998</v>
      </c>
      <c r="BH7" s="378"/>
      <c r="BI7" s="378"/>
      <c r="BJ7" s="378"/>
      <c r="BK7" s="378"/>
      <c r="BL7" s="378"/>
      <c r="BM7" s="378"/>
      <c r="BN7" s="598"/>
      <c r="BO7" s="599">
        <v>40.799999999999997</v>
      </c>
      <c r="BP7" s="599"/>
      <c r="BQ7" s="599"/>
      <c r="BR7" s="599"/>
      <c r="BS7" s="600">
        <v>164621</v>
      </c>
      <c r="BT7" s="600"/>
      <c r="BU7" s="600"/>
      <c r="BV7" s="600"/>
      <c r="BW7" s="600"/>
      <c r="BX7" s="600"/>
      <c r="BY7" s="600"/>
      <c r="BZ7" s="600"/>
      <c r="CA7" s="600"/>
      <c r="CB7" s="601"/>
      <c r="CD7" s="602" t="s">
        <v>329</v>
      </c>
      <c r="CE7" s="603"/>
      <c r="CF7" s="603"/>
      <c r="CG7" s="603"/>
      <c r="CH7" s="603"/>
      <c r="CI7" s="603"/>
      <c r="CJ7" s="603"/>
      <c r="CK7" s="603"/>
      <c r="CL7" s="603"/>
      <c r="CM7" s="603"/>
      <c r="CN7" s="603"/>
      <c r="CO7" s="603"/>
      <c r="CP7" s="603"/>
      <c r="CQ7" s="604"/>
      <c r="CR7" s="597">
        <v>7344854</v>
      </c>
      <c r="CS7" s="378"/>
      <c r="CT7" s="378"/>
      <c r="CU7" s="378"/>
      <c r="CV7" s="378"/>
      <c r="CW7" s="378"/>
      <c r="CX7" s="378"/>
      <c r="CY7" s="598"/>
      <c r="CZ7" s="599">
        <v>25.5</v>
      </c>
      <c r="DA7" s="599"/>
      <c r="DB7" s="599"/>
      <c r="DC7" s="599"/>
      <c r="DD7" s="608">
        <v>110846</v>
      </c>
      <c r="DE7" s="378"/>
      <c r="DF7" s="378"/>
      <c r="DG7" s="378"/>
      <c r="DH7" s="378"/>
      <c r="DI7" s="378"/>
      <c r="DJ7" s="378"/>
      <c r="DK7" s="378"/>
      <c r="DL7" s="378"/>
      <c r="DM7" s="378"/>
      <c r="DN7" s="378"/>
      <c r="DO7" s="378"/>
      <c r="DP7" s="598"/>
      <c r="DQ7" s="608">
        <v>1921135</v>
      </c>
      <c r="DR7" s="378"/>
      <c r="DS7" s="378"/>
      <c r="DT7" s="378"/>
      <c r="DU7" s="378"/>
      <c r="DV7" s="378"/>
      <c r="DW7" s="378"/>
      <c r="DX7" s="378"/>
      <c r="DY7" s="378"/>
      <c r="DZ7" s="378"/>
      <c r="EA7" s="378"/>
      <c r="EB7" s="378"/>
      <c r="EC7" s="609"/>
    </row>
    <row r="8" spans="2:143" ht="11.25" customHeight="1" x14ac:dyDescent="0.15">
      <c r="B8" s="602" t="s">
        <v>332</v>
      </c>
      <c r="C8" s="603"/>
      <c r="D8" s="603"/>
      <c r="E8" s="603"/>
      <c r="F8" s="603"/>
      <c r="G8" s="603"/>
      <c r="H8" s="603"/>
      <c r="I8" s="603"/>
      <c r="J8" s="603"/>
      <c r="K8" s="603"/>
      <c r="L8" s="603"/>
      <c r="M8" s="603"/>
      <c r="N8" s="603"/>
      <c r="O8" s="603"/>
      <c r="P8" s="603"/>
      <c r="Q8" s="604"/>
      <c r="R8" s="597">
        <v>24541</v>
      </c>
      <c r="S8" s="378"/>
      <c r="T8" s="378"/>
      <c r="U8" s="378"/>
      <c r="V8" s="378"/>
      <c r="W8" s="378"/>
      <c r="X8" s="378"/>
      <c r="Y8" s="598"/>
      <c r="Z8" s="599">
        <v>0.1</v>
      </c>
      <c r="AA8" s="599"/>
      <c r="AB8" s="599"/>
      <c r="AC8" s="599"/>
      <c r="AD8" s="600">
        <v>24541</v>
      </c>
      <c r="AE8" s="600"/>
      <c r="AF8" s="600"/>
      <c r="AG8" s="600"/>
      <c r="AH8" s="600"/>
      <c r="AI8" s="600"/>
      <c r="AJ8" s="600"/>
      <c r="AK8" s="600"/>
      <c r="AL8" s="605">
        <v>0.2</v>
      </c>
      <c r="AM8" s="384"/>
      <c r="AN8" s="384"/>
      <c r="AO8" s="606"/>
      <c r="AP8" s="602" t="s">
        <v>122</v>
      </c>
      <c r="AQ8" s="603"/>
      <c r="AR8" s="603"/>
      <c r="AS8" s="603"/>
      <c r="AT8" s="603"/>
      <c r="AU8" s="603"/>
      <c r="AV8" s="603"/>
      <c r="AW8" s="603"/>
      <c r="AX8" s="603"/>
      <c r="AY8" s="603"/>
      <c r="AZ8" s="603"/>
      <c r="BA8" s="603"/>
      <c r="BB8" s="603"/>
      <c r="BC8" s="603"/>
      <c r="BD8" s="603"/>
      <c r="BE8" s="603"/>
      <c r="BF8" s="604"/>
      <c r="BG8" s="597">
        <v>95379</v>
      </c>
      <c r="BH8" s="378"/>
      <c r="BI8" s="378"/>
      <c r="BJ8" s="378"/>
      <c r="BK8" s="378"/>
      <c r="BL8" s="378"/>
      <c r="BM8" s="378"/>
      <c r="BN8" s="598"/>
      <c r="BO8" s="599">
        <v>1.1000000000000001</v>
      </c>
      <c r="BP8" s="599"/>
      <c r="BQ8" s="599"/>
      <c r="BR8" s="599"/>
      <c r="BS8" s="608" t="s">
        <v>208</v>
      </c>
      <c r="BT8" s="378"/>
      <c r="BU8" s="378"/>
      <c r="BV8" s="378"/>
      <c r="BW8" s="378"/>
      <c r="BX8" s="378"/>
      <c r="BY8" s="378"/>
      <c r="BZ8" s="378"/>
      <c r="CA8" s="378"/>
      <c r="CB8" s="609"/>
      <c r="CD8" s="602" t="s">
        <v>334</v>
      </c>
      <c r="CE8" s="603"/>
      <c r="CF8" s="603"/>
      <c r="CG8" s="603"/>
      <c r="CH8" s="603"/>
      <c r="CI8" s="603"/>
      <c r="CJ8" s="603"/>
      <c r="CK8" s="603"/>
      <c r="CL8" s="603"/>
      <c r="CM8" s="603"/>
      <c r="CN8" s="603"/>
      <c r="CO8" s="603"/>
      <c r="CP8" s="603"/>
      <c r="CQ8" s="604"/>
      <c r="CR8" s="597">
        <v>7861191</v>
      </c>
      <c r="CS8" s="378"/>
      <c r="CT8" s="378"/>
      <c r="CU8" s="378"/>
      <c r="CV8" s="378"/>
      <c r="CW8" s="378"/>
      <c r="CX8" s="378"/>
      <c r="CY8" s="598"/>
      <c r="CZ8" s="599">
        <v>27.3</v>
      </c>
      <c r="DA8" s="599"/>
      <c r="DB8" s="599"/>
      <c r="DC8" s="599"/>
      <c r="DD8" s="608">
        <v>604591</v>
      </c>
      <c r="DE8" s="378"/>
      <c r="DF8" s="378"/>
      <c r="DG8" s="378"/>
      <c r="DH8" s="378"/>
      <c r="DI8" s="378"/>
      <c r="DJ8" s="378"/>
      <c r="DK8" s="378"/>
      <c r="DL8" s="378"/>
      <c r="DM8" s="378"/>
      <c r="DN8" s="378"/>
      <c r="DO8" s="378"/>
      <c r="DP8" s="598"/>
      <c r="DQ8" s="608">
        <v>4707205</v>
      </c>
      <c r="DR8" s="378"/>
      <c r="DS8" s="378"/>
      <c r="DT8" s="378"/>
      <c r="DU8" s="378"/>
      <c r="DV8" s="378"/>
      <c r="DW8" s="378"/>
      <c r="DX8" s="378"/>
      <c r="DY8" s="378"/>
      <c r="DZ8" s="378"/>
      <c r="EA8" s="378"/>
      <c r="EB8" s="378"/>
      <c r="EC8" s="609"/>
    </row>
    <row r="9" spans="2:143" ht="11.25" customHeight="1" x14ac:dyDescent="0.15">
      <c r="B9" s="602" t="s">
        <v>335</v>
      </c>
      <c r="C9" s="603"/>
      <c r="D9" s="603"/>
      <c r="E9" s="603"/>
      <c r="F9" s="603"/>
      <c r="G9" s="603"/>
      <c r="H9" s="603"/>
      <c r="I9" s="603"/>
      <c r="J9" s="603"/>
      <c r="K9" s="603"/>
      <c r="L9" s="603"/>
      <c r="M9" s="603"/>
      <c r="N9" s="603"/>
      <c r="O9" s="603"/>
      <c r="P9" s="603"/>
      <c r="Q9" s="604"/>
      <c r="R9" s="597">
        <v>30439</v>
      </c>
      <c r="S9" s="378"/>
      <c r="T9" s="378"/>
      <c r="U9" s="378"/>
      <c r="V9" s="378"/>
      <c r="W9" s="378"/>
      <c r="X9" s="378"/>
      <c r="Y9" s="598"/>
      <c r="Z9" s="599">
        <v>0.1</v>
      </c>
      <c r="AA9" s="599"/>
      <c r="AB9" s="599"/>
      <c r="AC9" s="599"/>
      <c r="AD9" s="600">
        <v>30439</v>
      </c>
      <c r="AE9" s="600"/>
      <c r="AF9" s="600"/>
      <c r="AG9" s="600"/>
      <c r="AH9" s="600"/>
      <c r="AI9" s="600"/>
      <c r="AJ9" s="600"/>
      <c r="AK9" s="600"/>
      <c r="AL9" s="605">
        <v>0.2</v>
      </c>
      <c r="AM9" s="384"/>
      <c r="AN9" s="384"/>
      <c r="AO9" s="606"/>
      <c r="AP9" s="602" t="s">
        <v>337</v>
      </c>
      <c r="AQ9" s="603"/>
      <c r="AR9" s="603"/>
      <c r="AS9" s="603"/>
      <c r="AT9" s="603"/>
      <c r="AU9" s="603"/>
      <c r="AV9" s="603"/>
      <c r="AW9" s="603"/>
      <c r="AX9" s="603"/>
      <c r="AY9" s="603"/>
      <c r="AZ9" s="603"/>
      <c r="BA9" s="603"/>
      <c r="BB9" s="603"/>
      <c r="BC9" s="603"/>
      <c r="BD9" s="603"/>
      <c r="BE9" s="603"/>
      <c r="BF9" s="604"/>
      <c r="BG9" s="597">
        <v>2761589</v>
      </c>
      <c r="BH9" s="378"/>
      <c r="BI9" s="378"/>
      <c r="BJ9" s="378"/>
      <c r="BK9" s="378"/>
      <c r="BL9" s="378"/>
      <c r="BM9" s="378"/>
      <c r="BN9" s="598"/>
      <c r="BO9" s="599">
        <v>31.4</v>
      </c>
      <c r="BP9" s="599"/>
      <c r="BQ9" s="599"/>
      <c r="BR9" s="599"/>
      <c r="BS9" s="608" t="s">
        <v>208</v>
      </c>
      <c r="BT9" s="378"/>
      <c r="BU9" s="378"/>
      <c r="BV9" s="378"/>
      <c r="BW9" s="378"/>
      <c r="BX9" s="378"/>
      <c r="BY9" s="378"/>
      <c r="BZ9" s="378"/>
      <c r="CA9" s="378"/>
      <c r="CB9" s="609"/>
      <c r="CD9" s="602" t="s">
        <v>339</v>
      </c>
      <c r="CE9" s="603"/>
      <c r="CF9" s="603"/>
      <c r="CG9" s="603"/>
      <c r="CH9" s="603"/>
      <c r="CI9" s="603"/>
      <c r="CJ9" s="603"/>
      <c r="CK9" s="603"/>
      <c r="CL9" s="603"/>
      <c r="CM9" s="603"/>
      <c r="CN9" s="603"/>
      <c r="CO9" s="603"/>
      <c r="CP9" s="603"/>
      <c r="CQ9" s="604"/>
      <c r="CR9" s="597">
        <v>1728615</v>
      </c>
      <c r="CS9" s="378"/>
      <c r="CT9" s="378"/>
      <c r="CU9" s="378"/>
      <c r="CV9" s="378"/>
      <c r="CW9" s="378"/>
      <c r="CX9" s="378"/>
      <c r="CY9" s="598"/>
      <c r="CZ9" s="599">
        <v>6</v>
      </c>
      <c r="DA9" s="599"/>
      <c r="DB9" s="599"/>
      <c r="DC9" s="599"/>
      <c r="DD9" s="608">
        <v>70651</v>
      </c>
      <c r="DE9" s="378"/>
      <c r="DF9" s="378"/>
      <c r="DG9" s="378"/>
      <c r="DH9" s="378"/>
      <c r="DI9" s="378"/>
      <c r="DJ9" s="378"/>
      <c r="DK9" s="378"/>
      <c r="DL9" s="378"/>
      <c r="DM9" s="378"/>
      <c r="DN9" s="378"/>
      <c r="DO9" s="378"/>
      <c r="DP9" s="598"/>
      <c r="DQ9" s="608">
        <v>1607140</v>
      </c>
      <c r="DR9" s="378"/>
      <c r="DS9" s="378"/>
      <c r="DT9" s="378"/>
      <c r="DU9" s="378"/>
      <c r="DV9" s="378"/>
      <c r="DW9" s="378"/>
      <c r="DX9" s="378"/>
      <c r="DY9" s="378"/>
      <c r="DZ9" s="378"/>
      <c r="EA9" s="378"/>
      <c r="EB9" s="378"/>
      <c r="EC9" s="609"/>
    </row>
    <row r="10" spans="2:143" ht="11.25" customHeight="1" x14ac:dyDescent="0.15">
      <c r="B10" s="602" t="s">
        <v>128</v>
      </c>
      <c r="C10" s="603"/>
      <c r="D10" s="603"/>
      <c r="E10" s="603"/>
      <c r="F10" s="603"/>
      <c r="G10" s="603"/>
      <c r="H10" s="603"/>
      <c r="I10" s="603"/>
      <c r="J10" s="603"/>
      <c r="K10" s="603"/>
      <c r="L10" s="603"/>
      <c r="M10" s="603"/>
      <c r="N10" s="603"/>
      <c r="O10" s="603"/>
      <c r="P10" s="603"/>
      <c r="Q10" s="604"/>
      <c r="R10" s="597" t="s">
        <v>208</v>
      </c>
      <c r="S10" s="378"/>
      <c r="T10" s="378"/>
      <c r="U10" s="378"/>
      <c r="V10" s="378"/>
      <c r="W10" s="378"/>
      <c r="X10" s="378"/>
      <c r="Y10" s="598"/>
      <c r="Z10" s="599" t="s">
        <v>208</v>
      </c>
      <c r="AA10" s="599"/>
      <c r="AB10" s="599"/>
      <c r="AC10" s="599"/>
      <c r="AD10" s="600" t="s">
        <v>208</v>
      </c>
      <c r="AE10" s="600"/>
      <c r="AF10" s="600"/>
      <c r="AG10" s="600"/>
      <c r="AH10" s="600"/>
      <c r="AI10" s="600"/>
      <c r="AJ10" s="600"/>
      <c r="AK10" s="600"/>
      <c r="AL10" s="605" t="s">
        <v>208</v>
      </c>
      <c r="AM10" s="384"/>
      <c r="AN10" s="384"/>
      <c r="AO10" s="606"/>
      <c r="AP10" s="602" t="s">
        <v>196</v>
      </c>
      <c r="AQ10" s="603"/>
      <c r="AR10" s="603"/>
      <c r="AS10" s="603"/>
      <c r="AT10" s="603"/>
      <c r="AU10" s="603"/>
      <c r="AV10" s="603"/>
      <c r="AW10" s="603"/>
      <c r="AX10" s="603"/>
      <c r="AY10" s="603"/>
      <c r="AZ10" s="603"/>
      <c r="BA10" s="603"/>
      <c r="BB10" s="603"/>
      <c r="BC10" s="603"/>
      <c r="BD10" s="603"/>
      <c r="BE10" s="603"/>
      <c r="BF10" s="604"/>
      <c r="BG10" s="597">
        <v>158395</v>
      </c>
      <c r="BH10" s="378"/>
      <c r="BI10" s="378"/>
      <c r="BJ10" s="378"/>
      <c r="BK10" s="378"/>
      <c r="BL10" s="378"/>
      <c r="BM10" s="378"/>
      <c r="BN10" s="598"/>
      <c r="BO10" s="599">
        <v>1.8</v>
      </c>
      <c r="BP10" s="599"/>
      <c r="BQ10" s="599"/>
      <c r="BR10" s="599"/>
      <c r="BS10" s="608">
        <v>26211</v>
      </c>
      <c r="BT10" s="378"/>
      <c r="BU10" s="378"/>
      <c r="BV10" s="378"/>
      <c r="BW10" s="378"/>
      <c r="BX10" s="378"/>
      <c r="BY10" s="378"/>
      <c r="BZ10" s="378"/>
      <c r="CA10" s="378"/>
      <c r="CB10" s="609"/>
      <c r="CD10" s="602" t="s">
        <v>45</v>
      </c>
      <c r="CE10" s="603"/>
      <c r="CF10" s="603"/>
      <c r="CG10" s="603"/>
      <c r="CH10" s="603"/>
      <c r="CI10" s="603"/>
      <c r="CJ10" s="603"/>
      <c r="CK10" s="603"/>
      <c r="CL10" s="603"/>
      <c r="CM10" s="603"/>
      <c r="CN10" s="603"/>
      <c r="CO10" s="603"/>
      <c r="CP10" s="603"/>
      <c r="CQ10" s="604"/>
      <c r="CR10" s="597">
        <v>25135</v>
      </c>
      <c r="CS10" s="378"/>
      <c r="CT10" s="378"/>
      <c r="CU10" s="378"/>
      <c r="CV10" s="378"/>
      <c r="CW10" s="378"/>
      <c r="CX10" s="378"/>
      <c r="CY10" s="598"/>
      <c r="CZ10" s="599">
        <v>0.1</v>
      </c>
      <c r="DA10" s="599"/>
      <c r="DB10" s="599"/>
      <c r="DC10" s="599"/>
      <c r="DD10" s="608" t="s">
        <v>208</v>
      </c>
      <c r="DE10" s="378"/>
      <c r="DF10" s="378"/>
      <c r="DG10" s="378"/>
      <c r="DH10" s="378"/>
      <c r="DI10" s="378"/>
      <c r="DJ10" s="378"/>
      <c r="DK10" s="378"/>
      <c r="DL10" s="378"/>
      <c r="DM10" s="378"/>
      <c r="DN10" s="378"/>
      <c r="DO10" s="378"/>
      <c r="DP10" s="598"/>
      <c r="DQ10" s="608">
        <v>23807</v>
      </c>
      <c r="DR10" s="378"/>
      <c r="DS10" s="378"/>
      <c r="DT10" s="378"/>
      <c r="DU10" s="378"/>
      <c r="DV10" s="378"/>
      <c r="DW10" s="378"/>
      <c r="DX10" s="378"/>
      <c r="DY10" s="378"/>
      <c r="DZ10" s="378"/>
      <c r="EA10" s="378"/>
      <c r="EB10" s="378"/>
      <c r="EC10" s="609"/>
    </row>
    <row r="11" spans="2:143" ht="11.25" customHeight="1" x14ac:dyDescent="0.15">
      <c r="B11" s="602" t="s">
        <v>103</v>
      </c>
      <c r="C11" s="603"/>
      <c r="D11" s="603"/>
      <c r="E11" s="603"/>
      <c r="F11" s="603"/>
      <c r="G11" s="603"/>
      <c r="H11" s="603"/>
      <c r="I11" s="603"/>
      <c r="J11" s="603"/>
      <c r="K11" s="603"/>
      <c r="L11" s="603"/>
      <c r="M11" s="603"/>
      <c r="N11" s="603"/>
      <c r="O11" s="603"/>
      <c r="P11" s="603"/>
      <c r="Q11" s="604"/>
      <c r="R11" s="597">
        <v>1108460</v>
      </c>
      <c r="S11" s="378"/>
      <c r="T11" s="378"/>
      <c r="U11" s="378"/>
      <c r="V11" s="378"/>
      <c r="W11" s="378"/>
      <c r="X11" s="378"/>
      <c r="Y11" s="598"/>
      <c r="Z11" s="605">
        <v>3.7</v>
      </c>
      <c r="AA11" s="384"/>
      <c r="AB11" s="384"/>
      <c r="AC11" s="610"/>
      <c r="AD11" s="608">
        <v>1108460</v>
      </c>
      <c r="AE11" s="378"/>
      <c r="AF11" s="378"/>
      <c r="AG11" s="378"/>
      <c r="AH11" s="378"/>
      <c r="AI11" s="378"/>
      <c r="AJ11" s="378"/>
      <c r="AK11" s="598"/>
      <c r="AL11" s="605">
        <v>8.3000000000000007</v>
      </c>
      <c r="AM11" s="384"/>
      <c r="AN11" s="384"/>
      <c r="AO11" s="606"/>
      <c r="AP11" s="602" t="s">
        <v>341</v>
      </c>
      <c r="AQ11" s="603"/>
      <c r="AR11" s="603"/>
      <c r="AS11" s="603"/>
      <c r="AT11" s="603"/>
      <c r="AU11" s="603"/>
      <c r="AV11" s="603"/>
      <c r="AW11" s="603"/>
      <c r="AX11" s="603"/>
      <c r="AY11" s="603"/>
      <c r="AZ11" s="603"/>
      <c r="BA11" s="603"/>
      <c r="BB11" s="603"/>
      <c r="BC11" s="603"/>
      <c r="BD11" s="603"/>
      <c r="BE11" s="603"/>
      <c r="BF11" s="604"/>
      <c r="BG11" s="597">
        <v>575635</v>
      </c>
      <c r="BH11" s="378"/>
      <c r="BI11" s="378"/>
      <c r="BJ11" s="378"/>
      <c r="BK11" s="378"/>
      <c r="BL11" s="378"/>
      <c r="BM11" s="378"/>
      <c r="BN11" s="598"/>
      <c r="BO11" s="599">
        <v>6.5</v>
      </c>
      <c r="BP11" s="599"/>
      <c r="BQ11" s="599"/>
      <c r="BR11" s="599"/>
      <c r="BS11" s="608">
        <v>138410</v>
      </c>
      <c r="BT11" s="378"/>
      <c r="BU11" s="378"/>
      <c r="BV11" s="378"/>
      <c r="BW11" s="378"/>
      <c r="BX11" s="378"/>
      <c r="BY11" s="378"/>
      <c r="BZ11" s="378"/>
      <c r="CA11" s="378"/>
      <c r="CB11" s="609"/>
      <c r="CD11" s="602" t="s">
        <v>344</v>
      </c>
      <c r="CE11" s="603"/>
      <c r="CF11" s="603"/>
      <c r="CG11" s="603"/>
      <c r="CH11" s="603"/>
      <c r="CI11" s="603"/>
      <c r="CJ11" s="603"/>
      <c r="CK11" s="603"/>
      <c r="CL11" s="603"/>
      <c r="CM11" s="603"/>
      <c r="CN11" s="603"/>
      <c r="CO11" s="603"/>
      <c r="CP11" s="603"/>
      <c r="CQ11" s="604"/>
      <c r="CR11" s="597">
        <v>342998</v>
      </c>
      <c r="CS11" s="378"/>
      <c r="CT11" s="378"/>
      <c r="CU11" s="378"/>
      <c r="CV11" s="378"/>
      <c r="CW11" s="378"/>
      <c r="CX11" s="378"/>
      <c r="CY11" s="598"/>
      <c r="CZ11" s="599">
        <v>1.2</v>
      </c>
      <c r="DA11" s="599"/>
      <c r="DB11" s="599"/>
      <c r="DC11" s="599"/>
      <c r="DD11" s="608">
        <v>63023</v>
      </c>
      <c r="DE11" s="378"/>
      <c r="DF11" s="378"/>
      <c r="DG11" s="378"/>
      <c r="DH11" s="378"/>
      <c r="DI11" s="378"/>
      <c r="DJ11" s="378"/>
      <c r="DK11" s="378"/>
      <c r="DL11" s="378"/>
      <c r="DM11" s="378"/>
      <c r="DN11" s="378"/>
      <c r="DO11" s="378"/>
      <c r="DP11" s="598"/>
      <c r="DQ11" s="608">
        <v>222870</v>
      </c>
      <c r="DR11" s="378"/>
      <c r="DS11" s="378"/>
      <c r="DT11" s="378"/>
      <c r="DU11" s="378"/>
      <c r="DV11" s="378"/>
      <c r="DW11" s="378"/>
      <c r="DX11" s="378"/>
      <c r="DY11" s="378"/>
      <c r="DZ11" s="378"/>
      <c r="EA11" s="378"/>
      <c r="EB11" s="378"/>
      <c r="EC11" s="609"/>
    </row>
    <row r="12" spans="2:143" ht="11.25" customHeight="1" x14ac:dyDescent="0.15">
      <c r="B12" s="602" t="s">
        <v>144</v>
      </c>
      <c r="C12" s="603"/>
      <c r="D12" s="603"/>
      <c r="E12" s="603"/>
      <c r="F12" s="603"/>
      <c r="G12" s="603"/>
      <c r="H12" s="603"/>
      <c r="I12" s="603"/>
      <c r="J12" s="603"/>
      <c r="K12" s="603"/>
      <c r="L12" s="603"/>
      <c r="M12" s="603"/>
      <c r="N12" s="603"/>
      <c r="O12" s="603"/>
      <c r="P12" s="603"/>
      <c r="Q12" s="604"/>
      <c r="R12" s="597">
        <v>32417</v>
      </c>
      <c r="S12" s="378"/>
      <c r="T12" s="378"/>
      <c r="U12" s="378"/>
      <c r="V12" s="378"/>
      <c r="W12" s="378"/>
      <c r="X12" s="378"/>
      <c r="Y12" s="598"/>
      <c r="Z12" s="599">
        <v>0.1</v>
      </c>
      <c r="AA12" s="599"/>
      <c r="AB12" s="599"/>
      <c r="AC12" s="599"/>
      <c r="AD12" s="600">
        <v>32417</v>
      </c>
      <c r="AE12" s="600"/>
      <c r="AF12" s="600"/>
      <c r="AG12" s="600"/>
      <c r="AH12" s="600"/>
      <c r="AI12" s="600"/>
      <c r="AJ12" s="600"/>
      <c r="AK12" s="600"/>
      <c r="AL12" s="605">
        <v>0.2</v>
      </c>
      <c r="AM12" s="384"/>
      <c r="AN12" s="384"/>
      <c r="AO12" s="606"/>
      <c r="AP12" s="602" t="s">
        <v>345</v>
      </c>
      <c r="AQ12" s="603"/>
      <c r="AR12" s="603"/>
      <c r="AS12" s="603"/>
      <c r="AT12" s="603"/>
      <c r="AU12" s="603"/>
      <c r="AV12" s="603"/>
      <c r="AW12" s="603"/>
      <c r="AX12" s="603"/>
      <c r="AY12" s="603"/>
      <c r="AZ12" s="603"/>
      <c r="BA12" s="603"/>
      <c r="BB12" s="603"/>
      <c r="BC12" s="603"/>
      <c r="BD12" s="603"/>
      <c r="BE12" s="603"/>
      <c r="BF12" s="604"/>
      <c r="BG12" s="597">
        <v>4152917</v>
      </c>
      <c r="BH12" s="378"/>
      <c r="BI12" s="378"/>
      <c r="BJ12" s="378"/>
      <c r="BK12" s="378"/>
      <c r="BL12" s="378"/>
      <c r="BM12" s="378"/>
      <c r="BN12" s="598"/>
      <c r="BO12" s="599">
        <v>47.2</v>
      </c>
      <c r="BP12" s="599"/>
      <c r="BQ12" s="599"/>
      <c r="BR12" s="599"/>
      <c r="BS12" s="608" t="s">
        <v>208</v>
      </c>
      <c r="BT12" s="378"/>
      <c r="BU12" s="378"/>
      <c r="BV12" s="378"/>
      <c r="BW12" s="378"/>
      <c r="BX12" s="378"/>
      <c r="BY12" s="378"/>
      <c r="BZ12" s="378"/>
      <c r="CA12" s="378"/>
      <c r="CB12" s="609"/>
      <c r="CD12" s="602" t="s">
        <v>89</v>
      </c>
      <c r="CE12" s="603"/>
      <c r="CF12" s="603"/>
      <c r="CG12" s="603"/>
      <c r="CH12" s="603"/>
      <c r="CI12" s="603"/>
      <c r="CJ12" s="603"/>
      <c r="CK12" s="603"/>
      <c r="CL12" s="603"/>
      <c r="CM12" s="603"/>
      <c r="CN12" s="603"/>
      <c r="CO12" s="603"/>
      <c r="CP12" s="603"/>
      <c r="CQ12" s="604"/>
      <c r="CR12" s="597">
        <v>1091517</v>
      </c>
      <c r="CS12" s="378"/>
      <c r="CT12" s="378"/>
      <c r="CU12" s="378"/>
      <c r="CV12" s="378"/>
      <c r="CW12" s="378"/>
      <c r="CX12" s="378"/>
      <c r="CY12" s="598"/>
      <c r="CZ12" s="599">
        <v>3.8</v>
      </c>
      <c r="DA12" s="599"/>
      <c r="DB12" s="599"/>
      <c r="DC12" s="599"/>
      <c r="DD12" s="608">
        <v>11834</v>
      </c>
      <c r="DE12" s="378"/>
      <c r="DF12" s="378"/>
      <c r="DG12" s="378"/>
      <c r="DH12" s="378"/>
      <c r="DI12" s="378"/>
      <c r="DJ12" s="378"/>
      <c r="DK12" s="378"/>
      <c r="DL12" s="378"/>
      <c r="DM12" s="378"/>
      <c r="DN12" s="378"/>
      <c r="DO12" s="378"/>
      <c r="DP12" s="598"/>
      <c r="DQ12" s="608">
        <v>1069614</v>
      </c>
      <c r="DR12" s="378"/>
      <c r="DS12" s="378"/>
      <c r="DT12" s="378"/>
      <c r="DU12" s="378"/>
      <c r="DV12" s="378"/>
      <c r="DW12" s="378"/>
      <c r="DX12" s="378"/>
      <c r="DY12" s="378"/>
      <c r="DZ12" s="378"/>
      <c r="EA12" s="378"/>
      <c r="EB12" s="378"/>
      <c r="EC12" s="609"/>
    </row>
    <row r="13" spans="2:143" ht="11.25" customHeight="1" x14ac:dyDescent="0.15">
      <c r="B13" s="602" t="s">
        <v>347</v>
      </c>
      <c r="C13" s="603"/>
      <c r="D13" s="603"/>
      <c r="E13" s="603"/>
      <c r="F13" s="603"/>
      <c r="G13" s="603"/>
      <c r="H13" s="603"/>
      <c r="I13" s="603"/>
      <c r="J13" s="603"/>
      <c r="K13" s="603"/>
      <c r="L13" s="603"/>
      <c r="M13" s="603"/>
      <c r="N13" s="603"/>
      <c r="O13" s="603"/>
      <c r="P13" s="603"/>
      <c r="Q13" s="604"/>
      <c r="R13" s="597" t="s">
        <v>208</v>
      </c>
      <c r="S13" s="378"/>
      <c r="T13" s="378"/>
      <c r="U13" s="378"/>
      <c r="V13" s="378"/>
      <c r="W13" s="378"/>
      <c r="X13" s="378"/>
      <c r="Y13" s="598"/>
      <c r="Z13" s="599" t="s">
        <v>208</v>
      </c>
      <c r="AA13" s="599"/>
      <c r="AB13" s="599"/>
      <c r="AC13" s="599"/>
      <c r="AD13" s="600" t="s">
        <v>208</v>
      </c>
      <c r="AE13" s="600"/>
      <c r="AF13" s="600"/>
      <c r="AG13" s="600"/>
      <c r="AH13" s="600"/>
      <c r="AI13" s="600"/>
      <c r="AJ13" s="600"/>
      <c r="AK13" s="600"/>
      <c r="AL13" s="605" t="s">
        <v>208</v>
      </c>
      <c r="AM13" s="384"/>
      <c r="AN13" s="384"/>
      <c r="AO13" s="606"/>
      <c r="AP13" s="602" t="s">
        <v>348</v>
      </c>
      <c r="AQ13" s="603"/>
      <c r="AR13" s="603"/>
      <c r="AS13" s="603"/>
      <c r="AT13" s="603"/>
      <c r="AU13" s="603"/>
      <c r="AV13" s="603"/>
      <c r="AW13" s="603"/>
      <c r="AX13" s="603"/>
      <c r="AY13" s="603"/>
      <c r="AZ13" s="603"/>
      <c r="BA13" s="603"/>
      <c r="BB13" s="603"/>
      <c r="BC13" s="603"/>
      <c r="BD13" s="603"/>
      <c r="BE13" s="603"/>
      <c r="BF13" s="604"/>
      <c r="BG13" s="597">
        <v>4143426</v>
      </c>
      <c r="BH13" s="378"/>
      <c r="BI13" s="378"/>
      <c r="BJ13" s="378"/>
      <c r="BK13" s="378"/>
      <c r="BL13" s="378"/>
      <c r="BM13" s="378"/>
      <c r="BN13" s="598"/>
      <c r="BO13" s="599">
        <v>47.1</v>
      </c>
      <c r="BP13" s="599"/>
      <c r="BQ13" s="599"/>
      <c r="BR13" s="599"/>
      <c r="BS13" s="608" t="s">
        <v>208</v>
      </c>
      <c r="BT13" s="378"/>
      <c r="BU13" s="378"/>
      <c r="BV13" s="378"/>
      <c r="BW13" s="378"/>
      <c r="BX13" s="378"/>
      <c r="BY13" s="378"/>
      <c r="BZ13" s="378"/>
      <c r="CA13" s="378"/>
      <c r="CB13" s="609"/>
      <c r="CD13" s="602" t="s">
        <v>350</v>
      </c>
      <c r="CE13" s="603"/>
      <c r="CF13" s="603"/>
      <c r="CG13" s="603"/>
      <c r="CH13" s="603"/>
      <c r="CI13" s="603"/>
      <c r="CJ13" s="603"/>
      <c r="CK13" s="603"/>
      <c r="CL13" s="603"/>
      <c r="CM13" s="603"/>
      <c r="CN13" s="603"/>
      <c r="CO13" s="603"/>
      <c r="CP13" s="603"/>
      <c r="CQ13" s="604"/>
      <c r="CR13" s="597">
        <v>2733414</v>
      </c>
      <c r="CS13" s="378"/>
      <c r="CT13" s="378"/>
      <c r="CU13" s="378"/>
      <c r="CV13" s="378"/>
      <c r="CW13" s="378"/>
      <c r="CX13" s="378"/>
      <c r="CY13" s="598"/>
      <c r="CZ13" s="599">
        <v>9.5</v>
      </c>
      <c r="DA13" s="599"/>
      <c r="DB13" s="599"/>
      <c r="DC13" s="599"/>
      <c r="DD13" s="608">
        <v>1226849</v>
      </c>
      <c r="DE13" s="378"/>
      <c r="DF13" s="378"/>
      <c r="DG13" s="378"/>
      <c r="DH13" s="378"/>
      <c r="DI13" s="378"/>
      <c r="DJ13" s="378"/>
      <c r="DK13" s="378"/>
      <c r="DL13" s="378"/>
      <c r="DM13" s="378"/>
      <c r="DN13" s="378"/>
      <c r="DO13" s="378"/>
      <c r="DP13" s="598"/>
      <c r="DQ13" s="608">
        <v>1464329</v>
      </c>
      <c r="DR13" s="378"/>
      <c r="DS13" s="378"/>
      <c r="DT13" s="378"/>
      <c r="DU13" s="378"/>
      <c r="DV13" s="378"/>
      <c r="DW13" s="378"/>
      <c r="DX13" s="378"/>
      <c r="DY13" s="378"/>
      <c r="DZ13" s="378"/>
      <c r="EA13" s="378"/>
      <c r="EB13" s="378"/>
      <c r="EC13" s="609"/>
    </row>
    <row r="14" spans="2:143" ht="11.25" customHeight="1" x14ac:dyDescent="0.15">
      <c r="B14" s="602" t="s">
        <v>351</v>
      </c>
      <c r="C14" s="603"/>
      <c r="D14" s="603"/>
      <c r="E14" s="603"/>
      <c r="F14" s="603"/>
      <c r="G14" s="603"/>
      <c r="H14" s="603"/>
      <c r="I14" s="603"/>
      <c r="J14" s="603"/>
      <c r="K14" s="603"/>
      <c r="L14" s="603"/>
      <c r="M14" s="603"/>
      <c r="N14" s="603"/>
      <c r="O14" s="603"/>
      <c r="P14" s="603"/>
      <c r="Q14" s="604"/>
      <c r="R14" s="597" t="s">
        <v>208</v>
      </c>
      <c r="S14" s="378"/>
      <c r="T14" s="378"/>
      <c r="U14" s="378"/>
      <c r="V14" s="378"/>
      <c r="W14" s="378"/>
      <c r="X14" s="378"/>
      <c r="Y14" s="598"/>
      <c r="Z14" s="599" t="s">
        <v>208</v>
      </c>
      <c r="AA14" s="599"/>
      <c r="AB14" s="599"/>
      <c r="AC14" s="599"/>
      <c r="AD14" s="600" t="s">
        <v>208</v>
      </c>
      <c r="AE14" s="600"/>
      <c r="AF14" s="600"/>
      <c r="AG14" s="600"/>
      <c r="AH14" s="600"/>
      <c r="AI14" s="600"/>
      <c r="AJ14" s="600"/>
      <c r="AK14" s="600"/>
      <c r="AL14" s="605" t="s">
        <v>208</v>
      </c>
      <c r="AM14" s="384"/>
      <c r="AN14" s="384"/>
      <c r="AO14" s="606"/>
      <c r="AP14" s="602" t="s">
        <v>227</v>
      </c>
      <c r="AQ14" s="603"/>
      <c r="AR14" s="603"/>
      <c r="AS14" s="603"/>
      <c r="AT14" s="603"/>
      <c r="AU14" s="603"/>
      <c r="AV14" s="603"/>
      <c r="AW14" s="603"/>
      <c r="AX14" s="603"/>
      <c r="AY14" s="603"/>
      <c r="AZ14" s="603"/>
      <c r="BA14" s="603"/>
      <c r="BB14" s="603"/>
      <c r="BC14" s="603"/>
      <c r="BD14" s="603"/>
      <c r="BE14" s="603"/>
      <c r="BF14" s="604"/>
      <c r="BG14" s="597">
        <v>142081</v>
      </c>
      <c r="BH14" s="378"/>
      <c r="BI14" s="378"/>
      <c r="BJ14" s="378"/>
      <c r="BK14" s="378"/>
      <c r="BL14" s="378"/>
      <c r="BM14" s="378"/>
      <c r="BN14" s="598"/>
      <c r="BO14" s="599">
        <v>1.6</v>
      </c>
      <c r="BP14" s="599"/>
      <c r="BQ14" s="599"/>
      <c r="BR14" s="599"/>
      <c r="BS14" s="608" t="s">
        <v>208</v>
      </c>
      <c r="BT14" s="378"/>
      <c r="BU14" s="378"/>
      <c r="BV14" s="378"/>
      <c r="BW14" s="378"/>
      <c r="BX14" s="378"/>
      <c r="BY14" s="378"/>
      <c r="BZ14" s="378"/>
      <c r="CA14" s="378"/>
      <c r="CB14" s="609"/>
      <c r="CD14" s="602" t="s">
        <v>353</v>
      </c>
      <c r="CE14" s="603"/>
      <c r="CF14" s="603"/>
      <c r="CG14" s="603"/>
      <c r="CH14" s="603"/>
      <c r="CI14" s="603"/>
      <c r="CJ14" s="603"/>
      <c r="CK14" s="603"/>
      <c r="CL14" s="603"/>
      <c r="CM14" s="603"/>
      <c r="CN14" s="603"/>
      <c r="CO14" s="603"/>
      <c r="CP14" s="603"/>
      <c r="CQ14" s="604"/>
      <c r="CR14" s="597">
        <v>1099206</v>
      </c>
      <c r="CS14" s="378"/>
      <c r="CT14" s="378"/>
      <c r="CU14" s="378"/>
      <c r="CV14" s="378"/>
      <c r="CW14" s="378"/>
      <c r="CX14" s="378"/>
      <c r="CY14" s="598"/>
      <c r="CZ14" s="599">
        <v>3.8</v>
      </c>
      <c r="DA14" s="599"/>
      <c r="DB14" s="599"/>
      <c r="DC14" s="599"/>
      <c r="DD14" s="608">
        <v>200845</v>
      </c>
      <c r="DE14" s="378"/>
      <c r="DF14" s="378"/>
      <c r="DG14" s="378"/>
      <c r="DH14" s="378"/>
      <c r="DI14" s="378"/>
      <c r="DJ14" s="378"/>
      <c r="DK14" s="378"/>
      <c r="DL14" s="378"/>
      <c r="DM14" s="378"/>
      <c r="DN14" s="378"/>
      <c r="DO14" s="378"/>
      <c r="DP14" s="598"/>
      <c r="DQ14" s="608">
        <v>878387</v>
      </c>
      <c r="DR14" s="378"/>
      <c r="DS14" s="378"/>
      <c r="DT14" s="378"/>
      <c r="DU14" s="378"/>
      <c r="DV14" s="378"/>
      <c r="DW14" s="378"/>
      <c r="DX14" s="378"/>
      <c r="DY14" s="378"/>
      <c r="DZ14" s="378"/>
      <c r="EA14" s="378"/>
      <c r="EB14" s="378"/>
      <c r="EC14" s="609"/>
    </row>
    <row r="15" spans="2:143" ht="11.25" customHeight="1" x14ac:dyDescent="0.15">
      <c r="B15" s="602" t="s">
        <v>320</v>
      </c>
      <c r="C15" s="603"/>
      <c r="D15" s="603"/>
      <c r="E15" s="603"/>
      <c r="F15" s="603"/>
      <c r="G15" s="603"/>
      <c r="H15" s="603"/>
      <c r="I15" s="603"/>
      <c r="J15" s="603"/>
      <c r="K15" s="603"/>
      <c r="L15" s="603"/>
      <c r="M15" s="603"/>
      <c r="N15" s="603"/>
      <c r="O15" s="603"/>
      <c r="P15" s="603"/>
      <c r="Q15" s="604"/>
      <c r="R15" s="597" t="s">
        <v>208</v>
      </c>
      <c r="S15" s="378"/>
      <c r="T15" s="378"/>
      <c r="U15" s="378"/>
      <c r="V15" s="378"/>
      <c r="W15" s="378"/>
      <c r="X15" s="378"/>
      <c r="Y15" s="598"/>
      <c r="Z15" s="599" t="s">
        <v>208</v>
      </c>
      <c r="AA15" s="599"/>
      <c r="AB15" s="599"/>
      <c r="AC15" s="599"/>
      <c r="AD15" s="600" t="s">
        <v>208</v>
      </c>
      <c r="AE15" s="600"/>
      <c r="AF15" s="600"/>
      <c r="AG15" s="600"/>
      <c r="AH15" s="600"/>
      <c r="AI15" s="600"/>
      <c r="AJ15" s="600"/>
      <c r="AK15" s="600"/>
      <c r="AL15" s="605" t="s">
        <v>208</v>
      </c>
      <c r="AM15" s="384"/>
      <c r="AN15" s="384"/>
      <c r="AO15" s="606"/>
      <c r="AP15" s="602" t="s">
        <v>354</v>
      </c>
      <c r="AQ15" s="603"/>
      <c r="AR15" s="603"/>
      <c r="AS15" s="603"/>
      <c r="AT15" s="603"/>
      <c r="AU15" s="603"/>
      <c r="AV15" s="603"/>
      <c r="AW15" s="603"/>
      <c r="AX15" s="603"/>
      <c r="AY15" s="603"/>
      <c r="AZ15" s="603"/>
      <c r="BA15" s="603"/>
      <c r="BB15" s="603"/>
      <c r="BC15" s="603"/>
      <c r="BD15" s="603"/>
      <c r="BE15" s="603"/>
      <c r="BF15" s="604"/>
      <c r="BG15" s="597">
        <v>285073</v>
      </c>
      <c r="BH15" s="378"/>
      <c r="BI15" s="378"/>
      <c r="BJ15" s="378"/>
      <c r="BK15" s="378"/>
      <c r="BL15" s="378"/>
      <c r="BM15" s="378"/>
      <c r="BN15" s="598"/>
      <c r="BO15" s="599">
        <v>3.2</v>
      </c>
      <c r="BP15" s="599"/>
      <c r="BQ15" s="599"/>
      <c r="BR15" s="599"/>
      <c r="BS15" s="608" t="s">
        <v>208</v>
      </c>
      <c r="BT15" s="378"/>
      <c r="BU15" s="378"/>
      <c r="BV15" s="378"/>
      <c r="BW15" s="378"/>
      <c r="BX15" s="378"/>
      <c r="BY15" s="378"/>
      <c r="BZ15" s="378"/>
      <c r="CA15" s="378"/>
      <c r="CB15" s="609"/>
      <c r="CD15" s="602" t="s">
        <v>355</v>
      </c>
      <c r="CE15" s="603"/>
      <c r="CF15" s="603"/>
      <c r="CG15" s="603"/>
      <c r="CH15" s="603"/>
      <c r="CI15" s="603"/>
      <c r="CJ15" s="603"/>
      <c r="CK15" s="603"/>
      <c r="CL15" s="603"/>
      <c r="CM15" s="603"/>
      <c r="CN15" s="603"/>
      <c r="CO15" s="603"/>
      <c r="CP15" s="603"/>
      <c r="CQ15" s="604"/>
      <c r="CR15" s="597">
        <v>3722612</v>
      </c>
      <c r="CS15" s="378"/>
      <c r="CT15" s="378"/>
      <c r="CU15" s="378"/>
      <c r="CV15" s="378"/>
      <c r="CW15" s="378"/>
      <c r="CX15" s="378"/>
      <c r="CY15" s="598"/>
      <c r="CZ15" s="599">
        <v>12.9</v>
      </c>
      <c r="DA15" s="599"/>
      <c r="DB15" s="599"/>
      <c r="DC15" s="599"/>
      <c r="DD15" s="608">
        <v>1816508</v>
      </c>
      <c r="DE15" s="378"/>
      <c r="DF15" s="378"/>
      <c r="DG15" s="378"/>
      <c r="DH15" s="378"/>
      <c r="DI15" s="378"/>
      <c r="DJ15" s="378"/>
      <c r="DK15" s="378"/>
      <c r="DL15" s="378"/>
      <c r="DM15" s="378"/>
      <c r="DN15" s="378"/>
      <c r="DO15" s="378"/>
      <c r="DP15" s="598"/>
      <c r="DQ15" s="608">
        <v>1937158</v>
      </c>
      <c r="DR15" s="378"/>
      <c r="DS15" s="378"/>
      <c r="DT15" s="378"/>
      <c r="DU15" s="378"/>
      <c r="DV15" s="378"/>
      <c r="DW15" s="378"/>
      <c r="DX15" s="378"/>
      <c r="DY15" s="378"/>
      <c r="DZ15" s="378"/>
      <c r="EA15" s="378"/>
      <c r="EB15" s="378"/>
      <c r="EC15" s="609"/>
    </row>
    <row r="16" spans="2:143" ht="11.25" customHeight="1" x14ac:dyDescent="0.15">
      <c r="B16" s="602" t="s">
        <v>356</v>
      </c>
      <c r="C16" s="603"/>
      <c r="D16" s="603"/>
      <c r="E16" s="603"/>
      <c r="F16" s="603"/>
      <c r="G16" s="603"/>
      <c r="H16" s="603"/>
      <c r="I16" s="603"/>
      <c r="J16" s="603"/>
      <c r="K16" s="603"/>
      <c r="L16" s="603"/>
      <c r="M16" s="603"/>
      <c r="N16" s="603"/>
      <c r="O16" s="603"/>
      <c r="P16" s="603"/>
      <c r="Q16" s="604"/>
      <c r="R16" s="597">
        <v>22226</v>
      </c>
      <c r="S16" s="378"/>
      <c r="T16" s="378"/>
      <c r="U16" s="378"/>
      <c r="V16" s="378"/>
      <c r="W16" s="378"/>
      <c r="X16" s="378"/>
      <c r="Y16" s="598"/>
      <c r="Z16" s="599">
        <v>0.1</v>
      </c>
      <c r="AA16" s="599"/>
      <c r="AB16" s="599"/>
      <c r="AC16" s="599"/>
      <c r="AD16" s="600">
        <v>22226</v>
      </c>
      <c r="AE16" s="600"/>
      <c r="AF16" s="600"/>
      <c r="AG16" s="600"/>
      <c r="AH16" s="600"/>
      <c r="AI16" s="600"/>
      <c r="AJ16" s="600"/>
      <c r="AK16" s="600"/>
      <c r="AL16" s="605">
        <v>0.2</v>
      </c>
      <c r="AM16" s="384"/>
      <c r="AN16" s="384"/>
      <c r="AO16" s="606"/>
      <c r="AP16" s="602" t="s">
        <v>357</v>
      </c>
      <c r="AQ16" s="603"/>
      <c r="AR16" s="603"/>
      <c r="AS16" s="603"/>
      <c r="AT16" s="603"/>
      <c r="AU16" s="603"/>
      <c r="AV16" s="603"/>
      <c r="AW16" s="603"/>
      <c r="AX16" s="603"/>
      <c r="AY16" s="603"/>
      <c r="AZ16" s="603"/>
      <c r="BA16" s="603"/>
      <c r="BB16" s="603"/>
      <c r="BC16" s="603"/>
      <c r="BD16" s="603"/>
      <c r="BE16" s="603"/>
      <c r="BF16" s="604"/>
      <c r="BG16" s="597" t="s">
        <v>208</v>
      </c>
      <c r="BH16" s="378"/>
      <c r="BI16" s="378"/>
      <c r="BJ16" s="378"/>
      <c r="BK16" s="378"/>
      <c r="BL16" s="378"/>
      <c r="BM16" s="378"/>
      <c r="BN16" s="598"/>
      <c r="BO16" s="599" t="s">
        <v>208</v>
      </c>
      <c r="BP16" s="599"/>
      <c r="BQ16" s="599"/>
      <c r="BR16" s="599"/>
      <c r="BS16" s="608" t="s">
        <v>208</v>
      </c>
      <c r="BT16" s="378"/>
      <c r="BU16" s="378"/>
      <c r="BV16" s="378"/>
      <c r="BW16" s="378"/>
      <c r="BX16" s="378"/>
      <c r="BY16" s="378"/>
      <c r="BZ16" s="378"/>
      <c r="CA16" s="378"/>
      <c r="CB16" s="609"/>
      <c r="CD16" s="602" t="s">
        <v>358</v>
      </c>
      <c r="CE16" s="603"/>
      <c r="CF16" s="603"/>
      <c r="CG16" s="603"/>
      <c r="CH16" s="603"/>
      <c r="CI16" s="603"/>
      <c r="CJ16" s="603"/>
      <c r="CK16" s="603"/>
      <c r="CL16" s="603"/>
      <c r="CM16" s="603"/>
      <c r="CN16" s="603"/>
      <c r="CO16" s="603"/>
      <c r="CP16" s="603"/>
      <c r="CQ16" s="604"/>
      <c r="CR16" s="597">
        <v>100</v>
      </c>
      <c r="CS16" s="378"/>
      <c r="CT16" s="378"/>
      <c r="CU16" s="378"/>
      <c r="CV16" s="378"/>
      <c r="CW16" s="378"/>
      <c r="CX16" s="378"/>
      <c r="CY16" s="598"/>
      <c r="CZ16" s="599">
        <v>0</v>
      </c>
      <c r="DA16" s="599"/>
      <c r="DB16" s="599"/>
      <c r="DC16" s="599"/>
      <c r="DD16" s="608" t="s">
        <v>208</v>
      </c>
      <c r="DE16" s="378"/>
      <c r="DF16" s="378"/>
      <c r="DG16" s="378"/>
      <c r="DH16" s="378"/>
      <c r="DI16" s="378"/>
      <c r="DJ16" s="378"/>
      <c r="DK16" s="378"/>
      <c r="DL16" s="378"/>
      <c r="DM16" s="378"/>
      <c r="DN16" s="378"/>
      <c r="DO16" s="378"/>
      <c r="DP16" s="598"/>
      <c r="DQ16" s="608">
        <v>100</v>
      </c>
      <c r="DR16" s="378"/>
      <c r="DS16" s="378"/>
      <c r="DT16" s="378"/>
      <c r="DU16" s="378"/>
      <c r="DV16" s="378"/>
      <c r="DW16" s="378"/>
      <c r="DX16" s="378"/>
      <c r="DY16" s="378"/>
      <c r="DZ16" s="378"/>
      <c r="EA16" s="378"/>
      <c r="EB16" s="378"/>
      <c r="EC16" s="609"/>
    </row>
    <row r="17" spans="2:133" ht="11.25" customHeight="1" x14ac:dyDescent="0.15">
      <c r="B17" s="602" t="s">
        <v>359</v>
      </c>
      <c r="C17" s="603"/>
      <c r="D17" s="603"/>
      <c r="E17" s="603"/>
      <c r="F17" s="603"/>
      <c r="G17" s="603"/>
      <c r="H17" s="603"/>
      <c r="I17" s="603"/>
      <c r="J17" s="603"/>
      <c r="K17" s="603"/>
      <c r="L17" s="603"/>
      <c r="M17" s="603"/>
      <c r="N17" s="603"/>
      <c r="O17" s="603"/>
      <c r="P17" s="603"/>
      <c r="Q17" s="604"/>
      <c r="R17" s="597">
        <v>70901</v>
      </c>
      <c r="S17" s="378"/>
      <c r="T17" s="378"/>
      <c r="U17" s="378"/>
      <c r="V17" s="378"/>
      <c r="W17" s="378"/>
      <c r="X17" s="378"/>
      <c r="Y17" s="598"/>
      <c r="Z17" s="599">
        <v>0.2</v>
      </c>
      <c r="AA17" s="599"/>
      <c r="AB17" s="599"/>
      <c r="AC17" s="599"/>
      <c r="AD17" s="600">
        <v>70901</v>
      </c>
      <c r="AE17" s="600"/>
      <c r="AF17" s="600"/>
      <c r="AG17" s="600"/>
      <c r="AH17" s="600"/>
      <c r="AI17" s="600"/>
      <c r="AJ17" s="600"/>
      <c r="AK17" s="600"/>
      <c r="AL17" s="605">
        <v>0.5</v>
      </c>
      <c r="AM17" s="384"/>
      <c r="AN17" s="384"/>
      <c r="AO17" s="606"/>
      <c r="AP17" s="602" t="s">
        <v>360</v>
      </c>
      <c r="AQ17" s="603"/>
      <c r="AR17" s="603"/>
      <c r="AS17" s="603"/>
      <c r="AT17" s="603"/>
      <c r="AU17" s="603"/>
      <c r="AV17" s="603"/>
      <c r="AW17" s="603"/>
      <c r="AX17" s="603"/>
      <c r="AY17" s="603"/>
      <c r="AZ17" s="603"/>
      <c r="BA17" s="603"/>
      <c r="BB17" s="603"/>
      <c r="BC17" s="603"/>
      <c r="BD17" s="603"/>
      <c r="BE17" s="603"/>
      <c r="BF17" s="604"/>
      <c r="BG17" s="597" t="s">
        <v>208</v>
      </c>
      <c r="BH17" s="378"/>
      <c r="BI17" s="378"/>
      <c r="BJ17" s="378"/>
      <c r="BK17" s="378"/>
      <c r="BL17" s="378"/>
      <c r="BM17" s="378"/>
      <c r="BN17" s="598"/>
      <c r="BO17" s="599" t="s">
        <v>208</v>
      </c>
      <c r="BP17" s="599"/>
      <c r="BQ17" s="599"/>
      <c r="BR17" s="599"/>
      <c r="BS17" s="608" t="s">
        <v>208</v>
      </c>
      <c r="BT17" s="378"/>
      <c r="BU17" s="378"/>
      <c r="BV17" s="378"/>
      <c r="BW17" s="378"/>
      <c r="BX17" s="378"/>
      <c r="BY17" s="378"/>
      <c r="BZ17" s="378"/>
      <c r="CA17" s="378"/>
      <c r="CB17" s="609"/>
      <c r="CD17" s="602" t="s">
        <v>362</v>
      </c>
      <c r="CE17" s="603"/>
      <c r="CF17" s="603"/>
      <c r="CG17" s="603"/>
      <c r="CH17" s="603"/>
      <c r="CI17" s="603"/>
      <c r="CJ17" s="603"/>
      <c r="CK17" s="603"/>
      <c r="CL17" s="603"/>
      <c r="CM17" s="603"/>
      <c r="CN17" s="603"/>
      <c r="CO17" s="603"/>
      <c r="CP17" s="603"/>
      <c r="CQ17" s="604"/>
      <c r="CR17" s="597">
        <v>2664895</v>
      </c>
      <c r="CS17" s="378"/>
      <c r="CT17" s="378"/>
      <c r="CU17" s="378"/>
      <c r="CV17" s="378"/>
      <c r="CW17" s="378"/>
      <c r="CX17" s="378"/>
      <c r="CY17" s="598"/>
      <c r="CZ17" s="599">
        <v>9.3000000000000007</v>
      </c>
      <c r="DA17" s="599"/>
      <c r="DB17" s="599"/>
      <c r="DC17" s="599"/>
      <c r="DD17" s="608" t="s">
        <v>208</v>
      </c>
      <c r="DE17" s="378"/>
      <c r="DF17" s="378"/>
      <c r="DG17" s="378"/>
      <c r="DH17" s="378"/>
      <c r="DI17" s="378"/>
      <c r="DJ17" s="378"/>
      <c r="DK17" s="378"/>
      <c r="DL17" s="378"/>
      <c r="DM17" s="378"/>
      <c r="DN17" s="378"/>
      <c r="DO17" s="378"/>
      <c r="DP17" s="598"/>
      <c r="DQ17" s="608">
        <v>2629286</v>
      </c>
      <c r="DR17" s="378"/>
      <c r="DS17" s="378"/>
      <c r="DT17" s="378"/>
      <c r="DU17" s="378"/>
      <c r="DV17" s="378"/>
      <c r="DW17" s="378"/>
      <c r="DX17" s="378"/>
      <c r="DY17" s="378"/>
      <c r="DZ17" s="378"/>
      <c r="EA17" s="378"/>
      <c r="EB17" s="378"/>
      <c r="EC17" s="609"/>
    </row>
    <row r="18" spans="2:133" ht="11.25" customHeight="1" x14ac:dyDescent="0.15">
      <c r="B18" s="602" t="s">
        <v>167</v>
      </c>
      <c r="C18" s="603"/>
      <c r="D18" s="603"/>
      <c r="E18" s="603"/>
      <c r="F18" s="603"/>
      <c r="G18" s="603"/>
      <c r="H18" s="603"/>
      <c r="I18" s="603"/>
      <c r="J18" s="603"/>
      <c r="K18" s="603"/>
      <c r="L18" s="603"/>
      <c r="M18" s="603"/>
      <c r="N18" s="603"/>
      <c r="O18" s="603"/>
      <c r="P18" s="603"/>
      <c r="Q18" s="604"/>
      <c r="R18" s="597">
        <v>67861</v>
      </c>
      <c r="S18" s="378"/>
      <c r="T18" s="378"/>
      <c r="U18" s="378"/>
      <c r="V18" s="378"/>
      <c r="W18" s="378"/>
      <c r="X18" s="378"/>
      <c r="Y18" s="598"/>
      <c r="Z18" s="599">
        <v>0.2</v>
      </c>
      <c r="AA18" s="599"/>
      <c r="AB18" s="599"/>
      <c r="AC18" s="599"/>
      <c r="AD18" s="600">
        <v>67861</v>
      </c>
      <c r="AE18" s="600"/>
      <c r="AF18" s="600"/>
      <c r="AG18" s="600"/>
      <c r="AH18" s="600"/>
      <c r="AI18" s="600"/>
      <c r="AJ18" s="600"/>
      <c r="AK18" s="600"/>
      <c r="AL18" s="605">
        <v>0.5</v>
      </c>
      <c r="AM18" s="384"/>
      <c r="AN18" s="384"/>
      <c r="AO18" s="606"/>
      <c r="AP18" s="602" t="s">
        <v>99</v>
      </c>
      <c r="AQ18" s="603"/>
      <c r="AR18" s="603"/>
      <c r="AS18" s="603"/>
      <c r="AT18" s="603"/>
      <c r="AU18" s="603"/>
      <c r="AV18" s="603"/>
      <c r="AW18" s="603"/>
      <c r="AX18" s="603"/>
      <c r="AY18" s="603"/>
      <c r="AZ18" s="603"/>
      <c r="BA18" s="603"/>
      <c r="BB18" s="603"/>
      <c r="BC18" s="603"/>
      <c r="BD18" s="603"/>
      <c r="BE18" s="603"/>
      <c r="BF18" s="604"/>
      <c r="BG18" s="597" t="s">
        <v>208</v>
      </c>
      <c r="BH18" s="378"/>
      <c r="BI18" s="378"/>
      <c r="BJ18" s="378"/>
      <c r="BK18" s="378"/>
      <c r="BL18" s="378"/>
      <c r="BM18" s="378"/>
      <c r="BN18" s="598"/>
      <c r="BO18" s="599" t="s">
        <v>208</v>
      </c>
      <c r="BP18" s="599"/>
      <c r="BQ18" s="599"/>
      <c r="BR18" s="599"/>
      <c r="BS18" s="608" t="s">
        <v>208</v>
      </c>
      <c r="BT18" s="378"/>
      <c r="BU18" s="378"/>
      <c r="BV18" s="378"/>
      <c r="BW18" s="378"/>
      <c r="BX18" s="378"/>
      <c r="BY18" s="378"/>
      <c r="BZ18" s="378"/>
      <c r="CA18" s="378"/>
      <c r="CB18" s="609"/>
      <c r="CD18" s="602" t="s">
        <v>363</v>
      </c>
      <c r="CE18" s="603"/>
      <c r="CF18" s="603"/>
      <c r="CG18" s="603"/>
      <c r="CH18" s="603"/>
      <c r="CI18" s="603"/>
      <c r="CJ18" s="603"/>
      <c r="CK18" s="603"/>
      <c r="CL18" s="603"/>
      <c r="CM18" s="603"/>
      <c r="CN18" s="603"/>
      <c r="CO18" s="603"/>
      <c r="CP18" s="603"/>
      <c r="CQ18" s="604"/>
      <c r="CR18" s="597" t="s">
        <v>208</v>
      </c>
      <c r="CS18" s="378"/>
      <c r="CT18" s="378"/>
      <c r="CU18" s="378"/>
      <c r="CV18" s="378"/>
      <c r="CW18" s="378"/>
      <c r="CX18" s="378"/>
      <c r="CY18" s="598"/>
      <c r="CZ18" s="599" t="s">
        <v>208</v>
      </c>
      <c r="DA18" s="599"/>
      <c r="DB18" s="599"/>
      <c r="DC18" s="599"/>
      <c r="DD18" s="608" t="s">
        <v>208</v>
      </c>
      <c r="DE18" s="378"/>
      <c r="DF18" s="378"/>
      <c r="DG18" s="378"/>
      <c r="DH18" s="378"/>
      <c r="DI18" s="378"/>
      <c r="DJ18" s="378"/>
      <c r="DK18" s="378"/>
      <c r="DL18" s="378"/>
      <c r="DM18" s="378"/>
      <c r="DN18" s="378"/>
      <c r="DO18" s="378"/>
      <c r="DP18" s="598"/>
      <c r="DQ18" s="608" t="s">
        <v>208</v>
      </c>
      <c r="DR18" s="378"/>
      <c r="DS18" s="378"/>
      <c r="DT18" s="378"/>
      <c r="DU18" s="378"/>
      <c r="DV18" s="378"/>
      <c r="DW18" s="378"/>
      <c r="DX18" s="378"/>
      <c r="DY18" s="378"/>
      <c r="DZ18" s="378"/>
      <c r="EA18" s="378"/>
      <c r="EB18" s="378"/>
      <c r="EC18" s="609"/>
    </row>
    <row r="19" spans="2:133" ht="11.25" customHeight="1" x14ac:dyDescent="0.15">
      <c r="B19" s="602" t="s">
        <v>364</v>
      </c>
      <c r="C19" s="603"/>
      <c r="D19" s="603"/>
      <c r="E19" s="603"/>
      <c r="F19" s="603"/>
      <c r="G19" s="603"/>
      <c r="H19" s="603"/>
      <c r="I19" s="603"/>
      <c r="J19" s="603"/>
      <c r="K19" s="603"/>
      <c r="L19" s="603"/>
      <c r="M19" s="603"/>
      <c r="N19" s="603"/>
      <c r="O19" s="603"/>
      <c r="P19" s="603"/>
      <c r="Q19" s="604"/>
      <c r="R19" s="597">
        <v>53719</v>
      </c>
      <c r="S19" s="378"/>
      <c r="T19" s="378"/>
      <c r="U19" s="378"/>
      <c r="V19" s="378"/>
      <c r="W19" s="378"/>
      <c r="X19" s="378"/>
      <c r="Y19" s="598"/>
      <c r="Z19" s="599">
        <v>0.2</v>
      </c>
      <c r="AA19" s="599"/>
      <c r="AB19" s="599"/>
      <c r="AC19" s="599"/>
      <c r="AD19" s="600">
        <v>53719</v>
      </c>
      <c r="AE19" s="600"/>
      <c r="AF19" s="600"/>
      <c r="AG19" s="600"/>
      <c r="AH19" s="600"/>
      <c r="AI19" s="600"/>
      <c r="AJ19" s="600"/>
      <c r="AK19" s="600"/>
      <c r="AL19" s="605">
        <v>0.4</v>
      </c>
      <c r="AM19" s="384"/>
      <c r="AN19" s="384"/>
      <c r="AO19" s="606"/>
      <c r="AP19" s="602" t="s">
        <v>365</v>
      </c>
      <c r="AQ19" s="603"/>
      <c r="AR19" s="603"/>
      <c r="AS19" s="603"/>
      <c r="AT19" s="603"/>
      <c r="AU19" s="603"/>
      <c r="AV19" s="603"/>
      <c r="AW19" s="603"/>
      <c r="AX19" s="603"/>
      <c r="AY19" s="603"/>
      <c r="AZ19" s="603"/>
      <c r="BA19" s="603"/>
      <c r="BB19" s="603"/>
      <c r="BC19" s="603"/>
      <c r="BD19" s="603"/>
      <c r="BE19" s="603"/>
      <c r="BF19" s="604"/>
      <c r="BG19" s="597">
        <v>620158</v>
      </c>
      <c r="BH19" s="378"/>
      <c r="BI19" s="378"/>
      <c r="BJ19" s="378"/>
      <c r="BK19" s="378"/>
      <c r="BL19" s="378"/>
      <c r="BM19" s="378"/>
      <c r="BN19" s="598"/>
      <c r="BO19" s="599">
        <v>7.1</v>
      </c>
      <c r="BP19" s="599"/>
      <c r="BQ19" s="599"/>
      <c r="BR19" s="599"/>
      <c r="BS19" s="608" t="s">
        <v>208</v>
      </c>
      <c r="BT19" s="378"/>
      <c r="BU19" s="378"/>
      <c r="BV19" s="378"/>
      <c r="BW19" s="378"/>
      <c r="BX19" s="378"/>
      <c r="BY19" s="378"/>
      <c r="BZ19" s="378"/>
      <c r="CA19" s="378"/>
      <c r="CB19" s="609"/>
      <c r="CD19" s="602" t="s">
        <v>366</v>
      </c>
      <c r="CE19" s="603"/>
      <c r="CF19" s="603"/>
      <c r="CG19" s="603"/>
      <c r="CH19" s="603"/>
      <c r="CI19" s="603"/>
      <c r="CJ19" s="603"/>
      <c r="CK19" s="603"/>
      <c r="CL19" s="603"/>
      <c r="CM19" s="603"/>
      <c r="CN19" s="603"/>
      <c r="CO19" s="603"/>
      <c r="CP19" s="603"/>
      <c r="CQ19" s="604"/>
      <c r="CR19" s="597" t="s">
        <v>208</v>
      </c>
      <c r="CS19" s="378"/>
      <c r="CT19" s="378"/>
      <c r="CU19" s="378"/>
      <c r="CV19" s="378"/>
      <c r="CW19" s="378"/>
      <c r="CX19" s="378"/>
      <c r="CY19" s="598"/>
      <c r="CZ19" s="599" t="s">
        <v>208</v>
      </c>
      <c r="DA19" s="599"/>
      <c r="DB19" s="599"/>
      <c r="DC19" s="599"/>
      <c r="DD19" s="608" t="s">
        <v>208</v>
      </c>
      <c r="DE19" s="378"/>
      <c r="DF19" s="378"/>
      <c r="DG19" s="378"/>
      <c r="DH19" s="378"/>
      <c r="DI19" s="378"/>
      <c r="DJ19" s="378"/>
      <c r="DK19" s="378"/>
      <c r="DL19" s="378"/>
      <c r="DM19" s="378"/>
      <c r="DN19" s="378"/>
      <c r="DO19" s="378"/>
      <c r="DP19" s="598"/>
      <c r="DQ19" s="608" t="s">
        <v>208</v>
      </c>
      <c r="DR19" s="378"/>
      <c r="DS19" s="378"/>
      <c r="DT19" s="378"/>
      <c r="DU19" s="378"/>
      <c r="DV19" s="378"/>
      <c r="DW19" s="378"/>
      <c r="DX19" s="378"/>
      <c r="DY19" s="378"/>
      <c r="DZ19" s="378"/>
      <c r="EA19" s="378"/>
      <c r="EB19" s="378"/>
      <c r="EC19" s="609"/>
    </row>
    <row r="20" spans="2:133" ht="11.25" customHeight="1" x14ac:dyDescent="0.15">
      <c r="B20" s="602" t="s">
        <v>75</v>
      </c>
      <c r="C20" s="603"/>
      <c r="D20" s="603"/>
      <c r="E20" s="603"/>
      <c r="F20" s="603"/>
      <c r="G20" s="603"/>
      <c r="H20" s="603"/>
      <c r="I20" s="603"/>
      <c r="J20" s="603"/>
      <c r="K20" s="603"/>
      <c r="L20" s="603"/>
      <c r="M20" s="603"/>
      <c r="N20" s="603"/>
      <c r="O20" s="603"/>
      <c r="P20" s="603"/>
      <c r="Q20" s="604"/>
      <c r="R20" s="597">
        <v>10581</v>
      </c>
      <c r="S20" s="378"/>
      <c r="T20" s="378"/>
      <c r="U20" s="378"/>
      <c r="V20" s="378"/>
      <c r="W20" s="378"/>
      <c r="X20" s="378"/>
      <c r="Y20" s="598"/>
      <c r="Z20" s="599">
        <v>0</v>
      </c>
      <c r="AA20" s="599"/>
      <c r="AB20" s="599"/>
      <c r="AC20" s="599"/>
      <c r="AD20" s="600">
        <v>10581</v>
      </c>
      <c r="AE20" s="600"/>
      <c r="AF20" s="600"/>
      <c r="AG20" s="600"/>
      <c r="AH20" s="600"/>
      <c r="AI20" s="600"/>
      <c r="AJ20" s="600"/>
      <c r="AK20" s="600"/>
      <c r="AL20" s="605">
        <v>0.1</v>
      </c>
      <c r="AM20" s="384"/>
      <c r="AN20" s="384"/>
      <c r="AO20" s="606"/>
      <c r="AP20" s="602" t="s">
        <v>367</v>
      </c>
      <c r="AQ20" s="603"/>
      <c r="AR20" s="603"/>
      <c r="AS20" s="603"/>
      <c r="AT20" s="603"/>
      <c r="AU20" s="603"/>
      <c r="AV20" s="603"/>
      <c r="AW20" s="603"/>
      <c r="AX20" s="603"/>
      <c r="AY20" s="603"/>
      <c r="AZ20" s="603"/>
      <c r="BA20" s="603"/>
      <c r="BB20" s="603"/>
      <c r="BC20" s="603"/>
      <c r="BD20" s="603"/>
      <c r="BE20" s="603"/>
      <c r="BF20" s="604"/>
      <c r="BG20" s="597">
        <v>620158</v>
      </c>
      <c r="BH20" s="378"/>
      <c r="BI20" s="378"/>
      <c r="BJ20" s="378"/>
      <c r="BK20" s="378"/>
      <c r="BL20" s="378"/>
      <c r="BM20" s="378"/>
      <c r="BN20" s="598"/>
      <c r="BO20" s="599">
        <v>7.1</v>
      </c>
      <c r="BP20" s="599"/>
      <c r="BQ20" s="599"/>
      <c r="BR20" s="599"/>
      <c r="BS20" s="608" t="s">
        <v>208</v>
      </c>
      <c r="BT20" s="378"/>
      <c r="BU20" s="378"/>
      <c r="BV20" s="378"/>
      <c r="BW20" s="378"/>
      <c r="BX20" s="378"/>
      <c r="BY20" s="378"/>
      <c r="BZ20" s="378"/>
      <c r="CA20" s="378"/>
      <c r="CB20" s="609"/>
      <c r="CD20" s="602" t="s">
        <v>198</v>
      </c>
      <c r="CE20" s="603"/>
      <c r="CF20" s="603"/>
      <c r="CG20" s="603"/>
      <c r="CH20" s="603"/>
      <c r="CI20" s="603"/>
      <c r="CJ20" s="603"/>
      <c r="CK20" s="603"/>
      <c r="CL20" s="603"/>
      <c r="CM20" s="603"/>
      <c r="CN20" s="603"/>
      <c r="CO20" s="603"/>
      <c r="CP20" s="603"/>
      <c r="CQ20" s="604"/>
      <c r="CR20" s="597">
        <v>28809066</v>
      </c>
      <c r="CS20" s="378"/>
      <c r="CT20" s="378"/>
      <c r="CU20" s="378"/>
      <c r="CV20" s="378"/>
      <c r="CW20" s="378"/>
      <c r="CX20" s="378"/>
      <c r="CY20" s="598"/>
      <c r="CZ20" s="599">
        <v>100</v>
      </c>
      <c r="DA20" s="599"/>
      <c r="DB20" s="599"/>
      <c r="DC20" s="599"/>
      <c r="DD20" s="608">
        <v>4105499</v>
      </c>
      <c r="DE20" s="378"/>
      <c r="DF20" s="378"/>
      <c r="DG20" s="378"/>
      <c r="DH20" s="378"/>
      <c r="DI20" s="378"/>
      <c r="DJ20" s="378"/>
      <c r="DK20" s="378"/>
      <c r="DL20" s="378"/>
      <c r="DM20" s="378"/>
      <c r="DN20" s="378"/>
      <c r="DO20" s="378"/>
      <c r="DP20" s="598"/>
      <c r="DQ20" s="608">
        <v>16655560</v>
      </c>
      <c r="DR20" s="378"/>
      <c r="DS20" s="378"/>
      <c r="DT20" s="378"/>
      <c r="DU20" s="378"/>
      <c r="DV20" s="378"/>
      <c r="DW20" s="378"/>
      <c r="DX20" s="378"/>
      <c r="DY20" s="378"/>
      <c r="DZ20" s="378"/>
      <c r="EA20" s="378"/>
      <c r="EB20" s="378"/>
      <c r="EC20" s="609"/>
    </row>
    <row r="21" spans="2:133" ht="11.25" customHeight="1" x14ac:dyDescent="0.15">
      <c r="B21" s="602" t="s">
        <v>369</v>
      </c>
      <c r="C21" s="603"/>
      <c r="D21" s="603"/>
      <c r="E21" s="603"/>
      <c r="F21" s="603"/>
      <c r="G21" s="603"/>
      <c r="H21" s="603"/>
      <c r="I21" s="603"/>
      <c r="J21" s="603"/>
      <c r="K21" s="603"/>
      <c r="L21" s="603"/>
      <c r="M21" s="603"/>
      <c r="N21" s="603"/>
      <c r="O21" s="603"/>
      <c r="P21" s="603"/>
      <c r="Q21" s="604"/>
      <c r="R21" s="597">
        <v>3561</v>
      </c>
      <c r="S21" s="378"/>
      <c r="T21" s="378"/>
      <c r="U21" s="378"/>
      <c r="V21" s="378"/>
      <c r="W21" s="378"/>
      <c r="X21" s="378"/>
      <c r="Y21" s="598"/>
      <c r="Z21" s="599">
        <v>0</v>
      </c>
      <c r="AA21" s="599"/>
      <c r="AB21" s="599"/>
      <c r="AC21" s="599"/>
      <c r="AD21" s="600">
        <v>3561</v>
      </c>
      <c r="AE21" s="600"/>
      <c r="AF21" s="600"/>
      <c r="AG21" s="600"/>
      <c r="AH21" s="600"/>
      <c r="AI21" s="600"/>
      <c r="AJ21" s="600"/>
      <c r="AK21" s="600"/>
      <c r="AL21" s="605">
        <v>0</v>
      </c>
      <c r="AM21" s="384"/>
      <c r="AN21" s="384"/>
      <c r="AO21" s="606"/>
      <c r="AP21" s="611" t="s">
        <v>370</v>
      </c>
      <c r="AQ21" s="612"/>
      <c r="AR21" s="612"/>
      <c r="AS21" s="612"/>
      <c r="AT21" s="612"/>
      <c r="AU21" s="612"/>
      <c r="AV21" s="612"/>
      <c r="AW21" s="612"/>
      <c r="AX21" s="612"/>
      <c r="AY21" s="612"/>
      <c r="AZ21" s="612"/>
      <c r="BA21" s="612"/>
      <c r="BB21" s="612"/>
      <c r="BC21" s="612"/>
      <c r="BD21" s="612"/>
      <c r="BE21" s="612"/>
      <c r="BF21" s="613"/>
      <c r="BG21" s="597">
        <v>3942</v>
      </c>
      <c r="BH21" s="378"/>
      <c r="BI21" s="378"/>
      <c r="BJ21" s="378"/>
      <c r="BK21" s="378"/>
      <c r="BL21" s="378"/>
      <c r="BM21" s="378"/>
      <c r="BN21" s="598"/>
      <c r="BO21" s="599">
        <v>0</v>
      </c>
      <c r="BP21" s="599"/>
      <c r="BQ21" s="599"/>
      <c r="BR21" s="599"/>
      <c r="BS21" s="608" t="s">
        <v>208</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342</v>
      </c>
      <c r="C22" s="603"/>
      <c r="D22" s="603"/>
      <c r="E22" s="603"/>
      <c r="F22" s="603"/>
      <c r="G22" s="603"/>
      <c r="H22" s="603"/>
      <c r="I22" s="603"/>
      <c r="J22" s="603"/>
      <c r="K22" s="603"/>
      <c r="L22" s="603"/>
      <c r="M22" s="603"/>
      <c r="N22" s="603"/>
      <c r="O22" s="603"/>
      <c r="P22" s="603"/>
      <c r="Q22" s="604"/>
      <c r="R22" s="597">
        <v>4185730</v>
      </c>
      <c r="S22" s="378"/>
      <c r="T22" s="378"/>
      <c r="U22" s="378"/>
      <c r="V22" s="378"/>
      <c r="W22" s="378"/>
      <c r="X22" s="378"/>
      <c r="Y22" s="598"/>
      <c r="Z22" s="599">
        <v>14.1</v>
      </c>
      <c r="AA22" s="599"/>
      <c r="AB22" s="599"/>
      <c r="AC22" s="599"/>
      <c r="AD22" s="600">
        <v>3586728</v>
      </c>
      <c r="AE22" s="600"/>
      <c r="AF22" s="600"/>
      <c r="AG22" s="600"/>
      <c r="AH22" s="600"/>
      <c r="AI22" s="600"/>
      <c r="AJ22" s="600"/>
      <c r="AK22" s="600"/>
      <c r="AL22" s="605">
        <v>26.9</v>
      </c>
      <c r="AM22" s="384"/>
      <c r="AN22" s="384"/>
      <c r="AO22" s="606"/>
      <c r="AP22" s="611" t="s">
        <v>371</v>
      </c>
      <c r="AQ22" s="612"/>
      <c r="AR22" s="612"/>
      <c r="AS22" s="612"/>
      <c r="AT22" s="612"/>
      <c r="AU22" s="612"/>
      <c r="AV22" s="612"/>
      <c r="AW22" s="612"/>
      <c r="AX22" s="612"/>
      <c r="AY22" s="612"/>
      <c r="AZ22" s="612"/>
      <c r="BA22" s="612"/>
      <c r="BB22" s="612"/>
      <c r="BC22" s="612"/>
      <c r="BD22" s="612"/>
      <c r="BE22" s="612"/>
      <c r="BF22" s="613"/>
      <c r="BG22" s="597" t="s">
        <v>208</v>
      </c>
      <c r="BH22" s="378"/>
      <c r="BI22" s="378"/>
      <c r="BJ22" s="378"/>
      <c r="BK22" s="378"/>
      <c r="BL22" s="378"/>
      <c r="BM22" s="378"/>
      <c r="BN22" s="598"/>
      <c r="BO22" s="599" t="s">
        <v>208</v>
      </c>
      <c r="BP22" s="599"/>
      <c r="BQ22" s="599"/>
      <c r="BR22" s="599"/>
      <c r="BS22" s="608" t="s">
        <v>208</v>
      </c>
      <c r="BT22" s="378"/>
      <c r="BU22" s="378"/>
      <c r="BV22" s="378"/>
      <c r="BW22" s="378"/>
      <c r="BX22" s="378"/>
      <c r="BY22" s="378"/>
      <c r="BZ22" s="378"/>
      <c r="CA22" s="378"/>
      <c r="CB22" s="609"/>
      <c r="CD22" s="372" t="s">
        <v>373</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300</v>
      </c>
      <c r="C23" s="603"/>
      <c r="D23" s="603"/>
      <c r="E23" s="603"/>
      <c r="F23" s="603"/>
      <c r="G23" s="603"/>
      <c r="H23" s="603"/>
      <c r="I23" s="603"/>
      <c r="J23" s="603"/>
      <c r="K23" s="603"/>
      <c r="L23" s="603"/>
      <c r="M23" s="603"/>
      <c r="N23" s="603"/>
      <c r="O23" s="603"/>
      <c r="P23" s="603"/>
      <c r="Q23" s="604"/>
      <c r="R23" s="597">
        <v>3586728</v>
      </c>
      <c r="S23" s="378"/>
      <c r="T23" s="378"/>
      <c r="U23" s="378"/>
      <c r="V23" s="378"/>
      <c r="W23" s="378"/>
      <c r="X23" s="378"/>
      <c r="Y23" s="598"/>
      <c r="Z23" s="599">
        <v>12.1</v>
      </c>
      <c r="AA23" s="599"/>
      <c r="AB23" s="599"/>
      <c r="AC23" s="599"/>
      <c r="AD23" s="600">
        <v>3586728</v>
      </c>
      <c r="AE23" s="600"/>
      <c r="AF23" s="600"/>
      <c r="AG23" s="600"/>
      <c r="AH23" s="600"/>
      <c r="AI23" s="600"/>
      <c r="AJ23" s="600"/>
      <c r="AK23" s="600"/>
      <c r="AL23" s="605">
        <v>26.9</v>
      </c>
      <c r="AM23" s="384"/>
      <c r="AN23" s="384"/>
      <c r="AO23" s="606"/>
      <c r="AP23" s="611" t="s">
        <v>117</v>
      </c>
      <c r="AQ23" s="612"/>
      <c r="AR23" s="612"/>
      <c r="AS23" s="612"/>
      <c r="AT23" s="612"/>
      <c r="AU23" s="612"/>
      <c r="AV23" s="612"/>
      <c r="AW23" s="612"/>
      <c r="AX23" s="612"/>
      <c r="AY23" s="612"/>
      <c r="AZ23" s="612"/>
      <c r="BA23" s="612"/>
      <c r="BB23" s="612"/>
      <c r="BC23" s="612"/>
      <c r="BD23" s="612"/>
      <c r="BE23" s="612"/>
      <c r="BF23" s="613"/>
      <c r="BG23" s="597">
        <v>616216</v>
      </c>
      <c r="BH23" s="378"/>
      <c r="BI23" s="378"/>
      <c r="BJ23" s="378"/>
      <c r="BK23" s="378"/>
      <c r="BL23" s="378"/>
      <c r="BM23" s="378"/>
      <c r="BN23" s="598"/>
      <c r="BO23" s="599">
        <v>7</v>
      </c>
      <c r="BP23" s="599"/>
      <c r="BQ23" s="599"/>
      <c r="BR23" s="599"/>
      <c r="BS23" s="608" t="s">
        <v>208</v>
      </c>
      <c r="BT23" s="378"/>
      <c r="BU23" s="378"/>
      <c r="BV23" s="378"/>
      <c r="BW23" s="378"/>
      <c r="BX23" s="378"/>
      <c r="BY23" s="378"/>
      <c r="BZ23" s="378"/>
      <c r="CA23" s="378"/>
      <c r="CB23" s="609"/>
      <c r="CD23" s="372" t="s">
        <v>315</v>
      </c>
      <c r="CE23" s="373"/>
      <c r="CF23" s="373"/>
      <c r="CG23" s="373"/>
      <c r="CH23" s="373"/>
      <c r="CI23" s="373"/>
      <c r="CJ23" s="373"/>
      <c r="CK23" s="373"/>
      <c r="CL23" s="373"/>
      <c r="CM23" s="373"/>
      <c r="CN23" s="373"/>
      <c r="CO23" s="373"/>
      <c r="CP23" s="373"/>
      <c r="CQ23" s="415"/>
      <c r="CR23" s="372" t="s">
        <v>374</v>
      </c>
      <c r="CS23" s="373"/>
      <c r="CT23" s="373"/>
      <c r="CU23" s="373"/>
      <c r="CV23" s="373"/>
      <c r="CW23" s="373"/>
      <c r="CX23" s="373"/>
      <c r="CY23" s="415"/>
      <c r="CZ23" s="372" t="s">
        <v>377</v>
      </c>
      <c r="DA23" s="373"/>
      <c r="DB23" s="373"/>
      <c r="DC23" s="415"/>
      <c r="DD23" s="372" t="s">
        <v>153</v>
      </c>
      <c r="DE23" s="373"/>
      <c r="DF23" s="373"/>
      <c r="DG23" s="373"/>
      <c r="DH23" s="373"/>
      <c r="DI23" s="373"/>
      <c r="DJ23" s="373"/>
      <c r="DK23" s="415"/>
      <c r="DL23" s="623" t="s">
        <v>380</v>
      </c>
      <c r="DM23" s="624"/>
      <c r="DN23" s="624"/>
      <c r="DO23" s="624"/>
      <c r="DP23" s="624"/>
      <c r="DQ23" s="624"/>
      <c r="DR23" s="624"/>
      <c r="DS23" s="624"/>
      <c r="DT23" s="624"/>
      <c r="DU23" s="624"/>
      <c r="DV23" s="625"/>
      <c r="DW23" s="372" t="s">
        <v>381</v>
      </c>
      <c r="DX23" s="373"/>
      <c r="DY23" s="373"/>
      <c r="DZ23" s="373"/>
      <c r="EA23" s="373"/>
      <c r="EB23" s="373"/>
      <c r="EC23" s="415"/>
    </row>
    <row r="24" spans="2:133" ht="11.25" customHeight="1" x14ac:dyDescent="0.15">
      <c r="B24" s="602" t="s">
        <v>298</v>
      </c>
      <c r="C24" s="603"/>
      <c r="D24" s="603"/>
      <c r="E24" s="603"/>
      <c r="F24" s="603"/>
      <c r="G24" s="603"/>
      <c r="H24" s="603"/>
      <c r="I24" s="603"/>
      <c r="J24" s="603"/>
      <c r="K24" s="603"/>
      <c r="L24" s="603"/>
      <c r="M24" s="603"/>
      <c r="N24" s="603"/>
      <c r="O24" s="603"/>
      <c r="P24" s="603"/>
      <c r="Q24" s="604"/>
      <c r="R24" s="597">
        <v>599002</v>
      </c>
      <c r="S24" s="378"/>
      <c r="T24" s="378"/>
      <c r="U24" s="378"/>
      <c r="V24" s="378"/>
      <c r="W24" s="378"/>
      <c r="X24" s="378"/>
      <c r="Y24" s="598"/>
      <c r="Z24" s="599">
        <v>2</v>
      </c>
      <c r="AA24" s="599"/>
      <c r="AB24" s="599"/>
      <c r="AC24" s="599"/>
      <c r="AD24" s="600" t="s">
        <v>208</v>
      </c>
      <c r="AE24" s="600"/>
      <c r="AF24" s="600"/>
      <c r="AG24" s="600"/>
      <c r="AH24" s="600"/>
      <c r="AI24" s="600"/>
      <c r="AJ24" s="600"/>
      <c r="AK24" s="600"/>
      <c r="AL24" s="605" t="s">
        <v>208</v>
      </c>
      <c r="AM24" s="384"/>
      <c r="AN24" s="384"/>
      <c r="AO24" s="606"/>
      <c r="AP24" s="611" t="s">
        <v>382</v>
      </c>
      <c r="AQ24" s="612"/>
      <c r="AR24" s="612"/>
      <c r="AS24" s="612"/>
      <c r="AT24" s="612"/>
      <c r="AU24" s="612"/>
      <c r="AV24" s="612"/>
      <c r="AW24" s="612"/>
      <c r="AX24" s="612"/>
      <c r="AY24" s="612"/>
      <c r="AZ24" s="612"/>
      <c r="BA24" s="612"/>
      <c r="BB24" s="612"/>
      <c r="BC24" s="612"/>
      <c r="BD24" s="612"/>
      <c r="BE24" s="612"/>
      <c r="BF24" s="613"/>
      <c r="BG24" s="597" t="s">
        <v>208</v>
      </c>
      <c r="BH24" s="378"/>
      <c r="BI24" s="378"/>
      <c r="BJ24" s="378"/>
      <c r="BK24" s="378"/>
      <c r="BL24" s="378"/>
      <c r="BM24" s="378"/>
      <c r="BN24" s="598"/>
      <c r="BO24" s="599" t="s">
        <v>208</v>
      </c>
      <c r="BP24" s="599"/>
      <c r="BQ24" s="599"/>
      <c r="BR24" s="599"/>
      <c r="BS24" s="608" t="s">
        <v>208</v>
      </c>
      <c r="BT24" s="378"/>
      <c r="BU24" s="378"/>
      <c r="BV24" s="378"/>
      <c r="BW24" s="378"/>
      <c r="BX24" s="378"/>
      <c r="BY24" s="378"/>
      <c r="BZ24" s="378"/>
      <c r="CA24" s="378"/>
      <c r="CB24" s="609"/>
      <c r="CD24" s="586" t="s">
        <v>384</v>
      </c>
      <c r="CE24" s="587"/>
      <c r="CF24" s="587"/>
      <c r="CG24" s="587"/>
      <c r="CH24" s="587"/>
      <c r="CI24" s="587"/>
      <c r="CJ24" s="587"/>
      <c r="CK24" s="587"/>
      <c r="CL24" s="587"/>
      <c r="CM24" s="587"/>
      <c r="CN24" s="587"/>
      <c r="CO24" s="587"/>
      <c r="CP24" s="587"/>
      <c r="CQ24" s="588"/>
      <c r="CR24" s="589">
        <v>10933097</v>
      </c>
      <c r="CS24" s="590"/>
      <c r="CT24" s="590"/>
      <c r="CU24" s="590"/>
      <c r="CV24" s="590"/>
      <c r="CW24" s="590"/>
      <c r="CX24" s="590"/>
      <c r="CY24" s="591"/>
      <c r="CZ24" s="594">
        <v>38</v>
      </c>
      <c r="DA24" s="595"/>
      <c r="DB24" s="595"/>
      <c r="DC24" s="607"/>
      <c r="DD24" s="626">
        <v>8279034</v>
      </c>
      <c r="DE24" s="590"/>
      <c r="DF24" s="590"/>
      <c r="DG24" s="590"/>
      <c r="DH24" s="590"/>
      <c r="DI24" s="590"/>
      <c r="DJ24" s="590"/>
      <c r="DK24" s="591"/>
      <c r="DL24" s="626">
        <v>8113916</v>
      </c>
      <c r="DM24" s="590"/>
      <c r="DN24" s="590"/>
      <c r="DO24" s="590"/>
      <c r="DP24" s="590"/>
      <c r="DQ24" s="590"/>
      <c r="DR24" s="590"/>
      <c r="DS24" s="590"/>
      <c r="DT24" s="590"/>
      <c r="DU24" s="590"/>
      <c r="DV24" s="591"/>
      <c r="DW24" s="594">
        <v>57.5</v>
      </c>
      <c r="DX24" s="595"/>
      <c r="DY24" s="595"/>
      <c r="DZ24" s="595"/>
      <c r="EA24" s="595"/>
      <c r="EB24" s="595"/>
      <c r="EC24" s="596"/>
    </row>
    <row r="25" spans="2:133" ht="11.25" customHeight="1" x14ac:dyDescent="0.15">
      <c r="B25" s="602" t="s">
        <v>387</v>
      </c>
      <c r="C25" s="603"/>
      <c r="D25" s="603"/>
      <c r="E25" s="603"/>
      <c r="F25" s="603"/>
      <c r="G25" s="603"/>
      <c r="H25" s="603"/>
      <c r="I25" s="603"/>
      <c r="J25" s="603"/>
      <c r="K25" s="603"/>
      <c r="L25" s="603"/>
      <c r="M25" s="603"/>
      <c r="N25" s="603"/>
      <c r="O25" s="603"/>
      <c r="P25" s="603"/>
      <c r="Q25" s="604"/>
      <c r="R25" s="597" t="s">
        <v>208</v>
      </c>
      <c r="S25" s="378"/>
      <c r="T25" s="378"/>
      <c r="U25" s="378"/>
      <c r="V25" s="378"/>
      <c r="W25" s="378"/>
      <c r="X25" s="378"/>
      <c r="Y25" s="598"/>
      <c r="Z25" s="599" t="s">
        <v>208</v>
      </c>
      <c r="AA25" s="599"/>
      <c r="AB25" s="599"/>
      <c r="AC25" s="599"/>
      <c r="AD25" s="600" t="s">
        <v>208</v>
      </c>
      <c r="AE25" s="600"/>
      <c r="AF25" s="600"/>
      <c r="AG25" s="600"/>
      <c r="AH25" s="600"/>
      <c r="AI25" s="600"/>
      <c r="AJ25" s="600"/>
      <c r="AK25" s="600"/>
      <c r="AL25" s="605" t="s">
        <v>208</v>
      </c>
      <c r="AM25" s="384"/>
      <c r="AN25" s="384"/>
      <c r="AO25" s="606"/>
      <c r="AP25" s="611" t="s">
        <v>277</v>
      </c>
      <c r="AQ25" s="612"/>
      <c r="AR25" s="612"/>
      <c r="AS25" s="612"/>
      <c r="AT25" s="612"/>
      <c r="AU25" s="612"/>
      <c r="AV25" s="612"/>
      <c r="AW25" s="612"/>
      <c r="AX25" s="612"/>
      <c r="AY25" s="612"/>
      <c r="AZ25" s="612"/>
      <c r="BA25" s="612"/>
      <c r="BB25" s="612"/>
      <c r="BC25" s="612"/>
      <c r="BD25" s="612"/>
      <c r="BE25" s="612"/>
      <c r="BF25" s="613"/>
      <c r="BG25" s="597" t="s">
        <v>208</v>
      </c>
      <c r="BH25" s="378"/>
      <c r="BI25" s="378"/>
      <c r="BJ25" s="378"/>
      <c r="BK25" s="378"/>
      <c r="BL25" s="378"/>
      <c r="BM25" s="378"/>
      <c r="BN25" s="598"/>
      <c r="BO25" s="599" t="s">
        <v>208</v>
      </c>
      <c r="BP25" s="599"/>
      <c r="BQ25" s="599"/>
      <c r="BR25" s="599"/>
      <c r="BS25" s="608" t="s">
        <v>208</v>
      </c>
      <c r="BT25" s="378"/>
      <c r="BU25" s="378"/>
      <c r="BV25" s="378"/>
      <c r="BW25" s="378"/>
      <c r="BX25" s="378"/>
      <c r="BY25" s="378"/>
      <c r="BZ25" s="378"/>
      <c r="CA25" s="378"/>
      <c r="CB25" s="609"/>
      <c r="CD25" s="602" t="s">
        <v>206</v>
      </c>
      <c r="CE25" s="603"/>
      <c r="CF25" s="603"/>
      <c r="CG25" s="603"/>
      <c r="CH25" s="603"/>
      <c r="CI25" s="603"/>
      <c r="CJ25" s="603"/>
      <c r="CK25" s="603"/>
      <c r="CL25" s="603"/>
      <c r="CM25" s="603"/>
      <c r="CN25" s="603"/>
      <c r="CO25" s="603"/>
      <c r="CP25" s="603"/>
      <c r="CQ25" s="604"/>
      <c r="CR25" s="597">
        <v>4747139</v>
      </c>
      <c r="CS25" s="627"/>
      <c r="CT25" s="627"/>
      <c r="CU25" s="627"/>
      <c r="CV25" s="627"/>
      <c r="CW25" s="627"/>
      <c r="CX25" s="627"/>
      <c r="CY25" s="628"/>
      <c r="CZ25" s="605">
        <v>16.5</v>
      </c>
      <c r="DA25" s="629"/>
      <c r="DB25" s="629"/>
      <c r="DC25" s="630"/>
      <c r="DD25" s="608">
        <v>4349188</v>
      </c>
      <c r="DE25" s="627"/>
      <c r="DF25" s="627"/>
      <c r="DG25" s="627"/>
      <c r="DH25" s="627"/>
      <c r="DI25" s="627"/>
      <c r="DJ25" s="627"/>
      <c r="DK25" s="628"/>
      <c r="DL25" s="608">
        <v>4331904</v>
      </c>
      <c r="DM25" s="627"/>
      <c r="DN25" s="627"/>
      <c r="DO25" s="627"/>
      <c r="DP25" s="627"/>
      <c r="DQ25" s="627"/>
      <c r="DR25" s="627"/>
      <c r="DS25" s="627"/>
      <c r="DT25" s="627"/>
      <c r="DU25" s="627"/>
      <c r="DV25" s="628"/>
      <c r="DW25" s="605">
        <v>30.7</v>
      </c>
      <c r="DX25" s="629"/>
      <c r="DY25" s="629"/>
      <c r="DZ25" s="629"/>
      <c r="EA25" s="629"/>
      <c r="EB25" s="629"/>
      <c r="EC25" s="631"/>
    </row>
    <row r="26" spans="2:133" ht="11.25" customHeight="1" x14ac:dyDescent="0.15">
      <c r="B26" s="602" t="s">
        <v>81</v>
      </c>
      <c r="C26" s="603"/>
      <c r="D26" s="603"/>
      <c r="E26" s="603"/>
      <c r="F26" s="603"/>
      <c r="G26" s="603"/>
      <c r="H26" s="603"/>
      <c r="I26" s="603"/>
      <c r="J26" s="603"/>
      <c r="K26" s="603"/>
      <c r="L26" s="603"/>
      <c r="M26" s="603"/>
      <c r="N26" s="603"/>
      <c r="O26" s="603"/>
      <c r="P26" s="603"/>
      <c r="Q26" s="604"/>
      <c r="R26" s="597">
        <v>14546474</v>
      </c>
      <c r="S26" s="378"/>
      <c r="T26" s="378"/>
      <c r="U26" s="378"/>
      <c r="V26" s="378"/>
      <c r="W26" s="378"/>
      <c r="X26" s="378"/>
      <c r="Y26" s="598"/>
      <c r="Z26" s="599">
        <v>49.1</v>
      </c>
      <c r="AA26" s="599"/>
      <c r="AB26" s="599"/>
      <c r="AC26" s="599"/>
      <c r="AD26" s="600">
        <v>13331256</v>
      </c>
      <c r="AE26" s="600"/>
      <c r="AF26" s="600"/>
      <c r="AG26" s="600"/>
      <c r="AH26" s="600"/>
      <c r="AI26" s="600"/>
      <c r="AJ26" s="600"/>
      <c r="AK26" s="600"/>
      <c r="AL26" s="605">
        <v>99.9</v>
      </c>
      <c r="AM26" s="384"/>
      <c r="AN26" s="384"/>
      <c r="AO26" s="606"/>
      <c r="AP26" s="611" t="s">
        <v>388</v>
      </c>
      <c r="AQ26" s="632"/>
      <c r="AR26" s="632"/>
      <c r="AS26" s="632"/>
      <c r="AT26" s="632"/>
      <c r="AU26" s="632"/>
      <c r="AV26" s="632"/>
      <c r="AW26" s="632"/>
      <c r="AX26" s="632"/>
      <c r="AY26" s="632"/>
      <c r="AZ26" s="632"/>
      <c r="BA26" s="632"/>
      <c r="BB26" s="632"/>
      <c r="BC26" s="632"/>
      <c r="BD26" s="632"/>
      <c r="BE26" s="632"/>
      <c r="BF26" s="613"/>
      <c r="BG26" s="597" t="s">
        <v>208</v>
      </c>
      <c r="BH26" s="378"/>
      <c r="BI26" s="378"/>
      <c r="BJ26" s="378"/>
      <c r="BK26" s="378"/>
      <c r="BL26" s="378"/>
      <c r="BM26" s="378"/>
      <c r="BN26" s="598"/>
      <c r="BO26" s="599" t="s">
        <v>208</v>
      </c>
      <c r="BP26" s="599"/>
      <c r="BQ26" s="599"/>
      <c r="BR26" s="599"/>
      <c r="BS26" s="608" t="s">
        <v>208</v>
      </c>
      <c r="BT26" s="378"/>
      <c r="BU26" s="378"/>
      <c r="BV26" s="378"/>
      <c r="BW26" s="378"/>
      <c r="BX26" s="378"/>
      <c r="BY26" s="378"/>
      <c r="BZ26" s="378"/>
      <c r="CA26" s="378"/>
      <c r="CB26" s="609"/>
      <c r="CD26" s="602" t="s">
        <v>123</v>
      </c>
      <c r="CE26" s="603"/>
      <c r="CF26" s="603"/>
      <c r="CG26" s="603"/>
      <c r="CH26" s="603"/>
      <c r="CI26" s="603"/>
      <c r="CJ26" s="603"/>
      <c r="CK26" s="603"/>
      <c r="CL26" s="603"/>
      <c r="CM26" s="603"/>
      <c r="CN26" s="603"/>
      <c r="CO26" s="603"/>
      <c r="CP26" s="603"/>
      <c r="CQ26" s="604"/>
      <c r="CR26" s="597">
        <v>2510059</v>
      </c>
      <c r="CS26" s="378"/>
      <c r="CT26" s="378"/>
      <c r="CU26" s="378"/>
      <c r="CV26" s="378"/>
      <c r="CW26" s="378"/>
      <c r="CX26" s="378"/>
      <c r="CY26" s="598"/>
      <c r="CZ26" s="605">
        <v>8.6999999999999993</v>
      </c>
      <c r="DA26" s="629"/>
      <c r="DB26" s="629"/>
      <c r="DC26" s="630"/>
      <c r="DD26" s="608">
        <v>2241980</v>
      </c>
      <c r="DE26" s="378"/>
      <c r="DF26" s="378"/>
      <c r="DG26" s="378"/>
      <c r="DH26" s="378"/>
      <c r="DI26" s="378"/>
      <c r="DJ26" s="378"/>
      <c r="DK26" s="598"/>
      <c r="DL26" s="608" t="s">
        <v>208</v>
      </c>
      <c r="DM26" s="378"/>
      <c r="DN26" s="378"/>
      <c r="DO26" s="378"/>
      <c r="DP26" s="378"/>
      <c r="DQ26" s="378"/>
      <c r="DR26" s="378"/>
      <c r="DS26" s="378"/>
      <c r="DT26" s="378"/>
      <c r="DU26" s="378"/>
      <c r="DV26" s="598"/>
      <c r="DW26" s="605" t="s">
        <v>208</v>
      </c>
      <c r="DX26" s="629"/>
      <c r="DY26" s="629"/>
      <c r="DZ26" s="629"/>
      <c r="EA26" s="629"/>
      <c r="EB26" s="629"/>
      <c r="EC26" s="631"/>
    </row>
    <row r="27" spans="2:133" ht="11.25" customHeight="1" x14ac:dyDescent="0.15">
      <c r="B27" s="602" t="s">
        <v>390</v>
      </c>
      <c r="C27" s="603"/>
      <c r="D27" s="603"/>
      <c r="E27" s="603"/>
      <c r="F27" s="603"/>
      <c r="G27" s="603"/>
      <c r="H27" s="603"/>
      <c r="I27" s="603"/>
      <c r="J27" s="603"/>
      <c r="K27" s="603"/>
      <c r="L27" s="603"/>
      <c r="M27" s="603"/>
      <c r="N27" s="603"/>
      <c r="O27" s="603"/>
      <c r="P27" s="603"/>
      <c r="Q27" s="604"/>
      <c r="R27" s="597">
        <v>4057</v>
      </c>
      <c r="S27" s="378"/>
      <c r="T27" s="378"/>
      <c r="U27" s="378"/>
      <c r="V27" s="378"/>
      <c r="W27" s="378"/>
      <c r="X27" s="378"/>
      <c r="Y27" s="598"/>
      <c r="Z27" s="599">
        <v>0</v>
      </c>
      <c r="AA27" s="599"/>
      <c r="AB27" s="599"/>
      <c r="AC27" s="599"/>
      <c r="AD27" s="600">
        <v>4057</v>
      </c>
      <c r="AE27" s="600"/>
      <c r="AF27" s="600"/>
      <c r="AG27" s="600"/>
      <c r="AH27" s="600"/>
      <c r="AI27" s="600"/>
      <c r="AJ27" s="600"/>
      <c r="AK27" s="600"/>
      <c r="AL27" s="605">
        <v>0</v>
      </c>
      <c r="AM27" s="384"/>
      <c r="AN27" s="384"/>
      <c r="AO27" s="606"/>
      <c r="AP27" s="602" t="s">
        <v>392</v>
      </c>
      <c r="AQ27" s="603"/>
      <c r="AR27" s="603"/>
      <c r="AS27" s="603"/>
      <c r="AT27" s="603"/>
      <c r="AU27" s="603"/>
      <c r="AV27" s="603"/>
      <c r="AW27" s="603"/>
      <c r="AX27" s="603"/>
      <c r="AY27" s="603"/>
      <c r="AZ27" s="603"/>
      <c r="BA27" s="603"/>
      <c r="BB27" s="603"/>
      <c r="BC27" s="603"/>
      <c r="BD27" s="603"/>
      <c r="BE27" s="603"/>
      <c r="BF27" s="604"/>
      <c r="BG27" s="597">
        <v>8791227</v>
      </c>
      <c r="BH27" s="378"/>
      <c r="BI27" s="378"/>
      <c r="BJ27" s="378"/>
      <c r="BK27" s="378"/>
      <c r="BL27" s="378"/>
      <c r="BM27" s="378"/>
      <c r="BN27" s="598"/>
      <c r="BO27" s="599">
        <v>100</v>
      </c>
      <c r="BP27" s="599"/>
      <c r="BQ27" s="599"/>
      <c r="BR27" s="599"/>
      <c r="BS27" s="608">
        <v>164621</v>
      </c>
      <c r="BT27" s="378"/>
      <c r="BU27" s="378"/>
      <c r="BV27" s="378"/>
      <c r="BW27" s="378"/>
      <c r="BX27" s="378"/>
      <c r="BY27" s="378"/>
      <c r="BZ27" s="378"/>
      <c r="CA27" s="378"/>
      <c r="CB27" s="609"/>
      <c r="CD27" s="602" t="s">
        <v>231</v>
      </c>
      <c r="CE27" s="603"/>
      <c r="CF27" s="603"/>
      <c r="CG27" s="603"/>
      <c r="CH27" s="603"/>
      <c r="CI27" s="603"/>
      <c r="CJ27" s="603"/>
      <c r="CK27" s="603"/>
      <c r="CL27" s="603"/>
      <c r="CM27" s="603"/>
      <c r="CN27" s="603"/>
      <c r="CO27" s="603"/>
      <c r="CP27" s="603"/>
      <c r="CQ27" s="604"/>
      <c r="CR27" s="597">
        <v>3521063</v>
      </c>
      <c r="CS27" s="627"/>
      <c r="CT27" s="627"/>
      <c r="CU27" s="627"/>
      <c r="CV27" s="627"/>
      <c r="CW27" s="627"/>
      <c r="CX27" s="627"/>
      <c r="CY27" s="628"/>
      <c r="CZ27" s="605">
        <v>12.2</v>
      </c>
      <c r="DA27" s="629"/>
      <c r="DB27" s="629"/>
      <c r="DC27" s="630"/>
      <c r="DD27" s="608">
        <v>1300560</v>
      </c>
      <c r="DE27" s="627"/>
      <c r="DF27" s="627"/>
      <c r="DG27" s="627"/>
      <c r="DH27" s="627"/>
      <c r="DI27" s="627"/>
      <c r="DJ27" s="627"/>
      <c r="DK27" s="628"/>
      <c r="DL27" s="608">
        <v>1152726</v>
      </c>
      <c r="DM27" s="627"/>
      <c r="DN27" s="627"/>
      <c r="DO27" s="627"/>
      <c r="DP27" s="627"/>
      <c r="DQ27" s="627"/>
      <c r="DR27" s="627"/>
      <c r="DS27" s="627"/>
      <c r="DT27" s="627"/>
      <c r="DU27" s="627"/>
      <c r="DV27" s="628"/>
      <c r="DW27" s="605">
        <v>8.1999999999999993</v>
      </c>
      <c r="DX27" s="629"/>
      <c r="DY27" s="629"/>
      <c r="DZ27" s="629"/>
      <c r="EA27" s="629"/>
      <c r="EB27" s="629"/>
      <c r="EC27" s="631"/>
    </row>
    <row r="28" spans="2:133" ht="11.25" customHeight="1" x14ac:dyDescent="0.15">
      <c r="B28" s="602" t="s">
        <v>158</v>
      </c>
      <c r="C28" s="603"/>
      <c r="D28" s="603"/>
      <c r="E28" s="603"/>
      <c r="F28" s="603"/>
      <c r="G28" s="603"/>
      <c r="H28" s="603"/>
      <c r="I28" s="603"/>
      <c r="J28" s="603"/>
      <c r="K28" s="603"/>
      <c r="L28" s="603"/>
      <c r="M28" s="603"/>
      <c r="N28" s="603"/>
      <c r="O28" s="603"/>
      <c r="P28" s="603"/>
      <c r="Q28" s="604"/>
      <c r="R28" s="597">
        <v>21327</v>
      </c>
      <c r="S28" s="378"/>
      <c r="T28" s="378"/>
      <c r="U28" s="378"/>
      <c r="V28" s="378"/>
      <c r="W28" s="378"/>
      <c r="X28" s="378"/>
      <c r="Y28" s="598"/>
      <c r="Z28" s="599">
        <v>0.1</v>
      </c>
      <c r="AA28" s="599"/>
      <c r="AB28" s="599"/>
      <c r="AC28" s="599"/>
      <c r="AD28" s="600" t="s">
        <v>208</v>
      </c>
      <c r="AE28" s="600"/>
      <c r="AF28" s="600"/>
      <c r="AG28" s="600"/>
      <c r="AH28" s="600"/>
      <c r="AI28" s="600"/>
      <c r="AJ28" s="600"/>
      <c r="AK28" s="600"/>
      <c r="AL28" s="605" t="s">
        <v>208</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385</v>
      </c>
      <c r="CE28" s="603"/>
      <c r="CF28" s="603"/>
      <c r="CG28" s="603"/>
      <c r="CH28" s="603"/>
      <c r="CI28" s="603"/>
      <c r="CJ28" s="603"/>
      <c r="CK28" s="603"/>
      <c r="CL28" s="603"/>
      <c r="CM28" s="603"/>
      <c r="CN28" s="603"/>
      <c r="CO28" s="603"/>
      <c r="CP28" s="603"/>
      <c r="CQ28" s="604"/>
      <c r="CR28" s="597">
        <v>2664895</v>
      </c>
      <c r="CS28" s="378"/>
      <c r="CT28" s="378"/>
      <c r="CU28" s="378"/>
      <c r="CV28" s="378"/>
      <c r="CW28" s="378"/>
      <c r="CX28" s="378"/>
      <c r="CY28" s="598"/>
      <c r="CZ28" s="605">
        <v>9.3000000000000007</v>
      </c>
      <c r="DA28" s="629"/>
      <c r="DB28" s="629"/>
      <c r="DC28" s="630"/>
      <c r="DD28" s="608">
        <v>2629286</v>
      </c>
      <c r="DE28" s="378"/>
      <c r="DF28" s="378"/>
      <c r="DG28" s="378"/>
      <c r="DH28" s="378"/>
      <c r="DI28" s="378"/>
      <c r="DJ28" s="378"/>
      <c r="DK28" s="598"/>
      <c r="DL28" s="608">
        <v>2629286</v>
      </c>
      <c r="DM28" s="378"/>
      <c r="DN28" s="378"/>
      <c r="DO28" s="378"/>
      <c r="DP28" s="378"/>
      <c r="DQ28" s="378"/>
      <c r="DR28" s="378"/>
      <c r="DS28" s="378"/>
      <c r="DT28" s="378"/>
      <c r="DU28" s="378"/>
      <c r="DV28" s="598"/>
      <c r="DW28" s="605">
        <v>18.600000000000001</v>
      </c>
      <c r="DX28" s="629"/>
      <c r="DY28" s="629"/>
      <c r="DZ28" s="629"/>
      <c r="EA28" s="629"/>
      <c r="EB28" s="629"/>
      <c r="EC28" s="631"/>
    </row>
    <row r="29" spans="2:133" ht="11.25" customHeight="1" x14ac:dyDescent="0.15">
      <c r="B29" s="602" t="s">
        <v>314</v>
      </c>
      <c r="C29" s="603"/>
      <c r="D29" s="603"/>
      <c r="E29" s="603"/>
      <c r="F29" s="603"/>
      <c r="G29" s="603"/>
      <c r="H29" s="603"/>
      <c r="I29" s="603"/>
      <c r="J29" s="603"/>
      <c r="K29" s="603"/>
      <c r="L29" s="603"/>
      <c r="M29" s="603"/>
      <c r="N29" s="603"/>
      <c r="O29" s="603"/>
      <c r="P29" s="603"/>
      <c r="Q29" s="604"/>
      <c r="R29" s="597">
        <v>283451</v>
      </c>
      <c r="S29" s="378"/>
      <c r="T29" s="378"/>
      <c r="U29" s="378"/>
      <c r="V29" s="378"/>
      <c r="W29" s="378"/>
      <c r="X29" s="378"/>
      <c r="Y29" s="598"/>
      <c r="Z29" s="599">
        <v>1</v>
      </c>
      <c r="AA29" s="599"/>
      <c r="AB29" s="599"/>
      <c r="AC29" s="599"/>
      <c r="AD29" s="600">
        <v>643</v>
      </c>
      <c r="AE29" s="600"/>
      <c r="AF29" s="600"/>
      <c r="AG29" s="600"/>
      <c r="AH29" s="600"/>
      <c r="AI29" s="600"/>
      <c r="AJ29" s="600"/>
      <c r="AK29" s="600"/>
      <c r="AL29" s="605">
        <v>0</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177</v>
      </c>
      <c r="CE29" s="570"/>
      <c r="CF29" s="602" t="s">
        <v>24</v>
      </c>
      <c r="CG29" s="603"/>
      <c r="CH29" s="603"/>
      <c r="CI29" s="603"/>
      <c r="CJ29" s="603"/>
      <c r="CK29" s="603"/>
      <c r="CL29" s="603"/>
      <c r="CM29" s="603"/>
      <c r="CN29" s="603"/>
      <c r="CO29" s="603"/>
      <c r="CP29" s="603"/>
      <c r="CQ29" s="604"/>
      <c r="CR29" s="597">
        <v>2664795</v>
      </c>
      <c r="CS29" s="627"/>
      <c r="CT29" s="627"/>
      <c r="CU29" s="627"/>
      <c r="CV29" s="627"/>
      <c r="CW29" s="627"/>
      <c r="CX29" s="627"/>
      <c r="CY29" s="628"/>
      <c r="CZ29" s="605">
        <v>9.1999999999999993</v>
      </c>
      <c r="DA29" s="629"/>
      <c r="DB29" s="629"/>
      <c r="DC29" s="630"/>
      <c r="DD29" s="608">
        <v>2629186</v>
      </c>
      <c r="DE29" s="627"/>
      <c r="DF29" s="627"/>
      <c r="DG29" s="627"/>
      <c r="DH29" s="627"/>
      <c r="DI29" s="627"/>
      <c r="DJ29" s="627"/>
      <c r="DK29" s="628"/>
      <c r="DL29" s="608">
        <v>2629186</v>
      </c>
      <c r="DM29" s="627"/>
      <c r="DN29" s="627"/>
      <c r="DO29" s="627"/>
      <c r="DP29" s="627"/>
      <c r="DQ29" s="627"/>
      <c r="DR29" s="627"/>
      <c r="DS29" s="627"/>
      <c r="DT29" s="627"/>
      <c r="DU29" s="627"/>
      <c r="DV29" s="628"/>
      <c r="DW29" s="605">
        <v>18.600000000000001</v>
      </c>
      <c r="DX29" s="629"/>
      <c r="DY29" s="629"/>
      <c r="DZ29" s="629"/>
      <c r="EA29" s="629"/>
      <c r="EB29" s="629"/>
      <c r="EC29" s="631"/>
    </row>
    <row r="30" spans="2:133" ht="11.25" customHeight="1" x14ac:dyDescent="0.15">
      <c r="B30" s="602" t="s">
        <v>19</v>
      </c>
      <c r="C30" s="603"/>
      <c r="D30" s="603"/>
      <c r="E30" s="603"/>
      <c r="F30" s="603"/>
      <c r="G30" s="603"/>
      <c r="H30" s="603"/>
      <c r="I30" s="603"/>
      <c r="J30" s="603"/>
      <c r="K30" s="603"/>
      <c r="L30" s="603"/>
      <c r="M30" s="603"/>
      <c r="N30" s="603"/>
      <c r="O30" s="603"/>
      <c r="P30" s="603"/>
      <c r="Q30" s="604"/>
      <c r="R30" s="597">
        <v>97638</v>
      </c>
      <c r="S30" s="378"/>
      <c r="T30" s="378"/>
      <c r="U30" s="378"/>
      <c r="V30" s="378"/>
      <c r="W30" s="378"/>
      <c r="X30" s="378"/>
      <c r="Y30" s="598"/>
      <c r="Z30" s="599">
        <v>0.3</v>
      </c>
      <c r="AA30" s="599"/>
      <c r="AB30" s="599"/>
      <c r="AC30" s="599"/>
      <c r="AD30" s="600" t="s">
        <v>208</v>
      </c>
      <c r="AE30" s="600"/>
      <c r="AF30" s="600"/>
      <c r="AG30" s="600"/>
      <c r="AH30" s="600"/>
      <c r="AI30" s="600"/>
      <c r="AJ30" s="600"/>
      <c r="AK30" s="600"/>
      <c r="AL30" s="605" t="s">
        <v>208</v>
      </c>
      <c r="AM30" s="384"/>
      <c r="AN30" s="384"/>
      <c r="AO30" s="606"/>
      <c r="AP30" s="372" t="s">
        <v>315</v>
      </c>
      <c r="AQ30" s="373"/>
      <c r="AR30" s="373"/>
      <c r="AS30" s="373"/>
      <c r="AT30" s="373"/>
      <c r="AU30" s="373"/>
      <c r="AV30" s="373"/>
      <c r="AW30" s="373"/>
      <c r="AX30" s="373"/>
      <c r="AY30" s="373"/>
      <c r="AZ30" s="373"/>
      <c r="BA30" s="373"/>
      <c r="BB30" s="373"/>
      <c r="BC30" s="373"/>
      <c r="BD30" s="373"/>
      <c r="BE30" s="373"/>
      <c r="BF30" s="415"/>
      <c r="BG30" s="372" t="s">
        <v>394</v>
      </c>
      <c r="BH30" s="633"/>
      <c r="BI30" s="633"/>
      <c r="BJ30" s="633"/>
      <c r="BK30" s="633"/>
      <c r="BL30" s="633"/>
      <c r="BM30" s="633"/>
      <c r="BN30" s="633"/>
      <c r="BO30" s="633"/>
      <c r="BP30" s="633"/>
      <c r="BQ30" s="634"/>
      <c r="BR30" s="372" t="s">
        <v>130</v>
      </c>
      <c r="BS30" s="633"/>
      <c r="BT30" s="633"/>
      <c r="BU30" s="633"/>
      <c r="BV30" s="633"/>
      <c r="BW30" s="633"/>
      <c r="BX30" s="633"/>
      <c r="BY30" s="633"/>
      <c r="BZ30" s="633"/>
      <c r="CA30" s="633"/>
      <c r="CB30" s="634"/>
      <c r="CD30" s="578"/>
      <c r="CE30" s="573"/>
      <c r="CF30" s="602" t="s">
        <v>396</v>
      </c>
      <c r="CG30" s="603"/>
      <c r="CH30" s="603"/>
      <c r="CI30" s="603"/>
      <c r="CJ30" s="603"/>
      <c r="CK30" s="603"/>
      <c r="CL30" s="603"/>
      <c r="CM30" s="603"/>
      <c r="CN30" s="603"/>
      <c r="CO30" s="603"/>
      <c r="CP30" s="603"/>
      <c r="CQ30" s="604"/>
      <c r="CR30" s="597">
        <v>2526332</v>
      </c>
      <c r="CS30" s="378"/>
      <c r="CT30" s="378"/>
      <c r="CU30" s="378"/>
      <c r="CV30" s="378"/>
      <c r="CW30" s="378"/>
      <c r="CX30" s="378"/>
      <c r="CY30" s="598"/>
      <c r="CZ30" s="605">
        <v>8.8000000000000007</v>
      </c>
      <c r="DA30" s="629"/>
      <c r="DB30" s="629"/>
      <c r="DC30" s="630"/>
      <c r="DD30" s="608">
        <v>2490723</v>
      </c>
      <c r="DE30" s="378"/>
      <c r="DF30" s="378"/>
      <c r="DG30" s="378"/>
      <c r="DH30" s="378"/>
      <c r="DI30" s="378"/>
      <c r="DJ30" s="378"/>
      <c r="DK30" s="598"/>
      <c r="DL30" s="608">
        <v>2490723</v>
      </c>
      <c r="DM30" s="378"/>
      <c r="DN30" s="378"/>
      <c r="DO30" s="378"/>
      <c r="DP30" s="378"/>
      <c r="DQ30" s="378"/>
      <c r="DR30" s="378"/>
      <c r="DS30" s="378"/>
      <c r="DT30" s="378"/>
      <c r="DU30" s="378"/>
      <c r="DV30" s="598"/>
      <c r="DW30" s="605">
        <v>17.7</v>
      </c>
      <c r="DX30" s="629"/>
      <c r="DY30" s="629"/>
      <c r="DZ30" s="629"/>
      <c r="EA30" s="629"/>
      <c r="EB30" s="629"/>
      <c r="EC30" s="631"/>
    </row>
    <row r="31" spans="2:133" ht="11.25" customHeight="1" x14ac:dyDescent="0.15">
      <c r="B31" s="602" t="s">
        <v>343</v>
      </c>
      <c r="C31" s="603"/>
      <c r="D31" s="603"/>
      <c r="E31" s="603"/>
      <c r="F31" s="603"/>
      <c r="G31" s="603"/>
      <c r="H31" s="603"/>
      <c r="I31" s="603"/>
      <c r="J31" s="603"/>
      <c r="K31" s="603"/>
      <c r="L31" s="603"/>
      <c r="M31" s="603"/>
      <c r="N31" s="603"/>
      <c r="O31" s="603"/>
      <c r="P31" s="603"/>
      <c r="Q31" s="604"/>
      <c r="R31" s="597">
        <v>8715845</v>
      </c>
      <c r="S31" s="378"/>
      <c r="T31" s="378"/>
      <c r="U31" s="378"/>
      <c r="V31" s="378"/>
      <c r="W31" s="378"/>
      <c r="X31" s="378"/>
      <c r="Y31" s="598"/>
      <c r="Z31" s="599">
        <v>29.4</v>
      </c>
      <c r="AA31" s="599"/>
      <c r="AB31" s="599"/>
      <c r="AC31" s="599"/>
      <c r="AD31" s="600" t="s">
        <v>208</v>
      </c>
      <c r="AE31" s="600"/>
      <c r="AF31" s="600"/>
      <c r="AG31" s="600"/>
      <c r="AH31" s="600"/>
      <c r="AI31" s="600"/>
      <c r="AJ31" s="600"/>
      <c r="AK31" s="600"/>
      <c r="AL31" s="605" t="s">
        <v>208</v>
      </c>
      <c r="AM31" s="384"/>
      <c r="AN31" s="384"/>
      <c r="AO31" s="606"/>
      <c r="AP31" s="551" t="s">
        <v>4</v>
      </c>
      <c r="AQ31" s="552"/>
      <c r="AR31" s="552"/>
      <c r="AS31" s="552"/>
      <c r="AT31" s="682" t="s">
        <v>397</v>
      </c>
      <c r="AU31" s="47"/>
      <c r="AV31" s="47"/>
      <c r="AW31" s="47"/>
      <c r="AX31" s="586" t="s">
        <v>278</v>
      </c>
      <c r="AY31" s="587"/>
      <c r="AZ31" s="587"/>
      <c r="BA31" s="587"/>
      <c r="BB31" s="587"/>
      <c r="BC31" s="587"/>
      <c r="BD31" s="587"/>
      <c r="BE31" s="587"/>
      <c r="BF31" s="588"/>
      <c r="BG31" s="635">
        <v>99.3</v>
      </c>
      <c r="BH31" s="636"/>
      <c r="BI31" s="636"/>
      <c r="BJ31" s="636"/>
      <c r="BK31" s="636"/>
      <c r="BL31" s="636"/>
      <c r="BM31" s="595">
        <v>98.1</v>
      </c>
      <c r="BN31" s="636"/>
      <c r="BO31" s="636"/>
      <c r="BP31" s="636"/>
      <c r="BQ31" s="637"/>
      <c r="BR31" s="635">
        <v>99.5</v>
      </c>
      <c r="BS31" s="636"/>
      <c r="BT31" s="636"/>
      <c r="BU31" s="636"/>
      <c r="BV31" s="636"/>
      <c r="BW31" s="636"/>
      <c r="BX31" s="595">
        <v>98</v>
      </c>
      <c r="BY31" s="636"/>
      <c r="BZ31" s="636"/>
      <c r="CA31" s="636"/>
      <c r="CB31" s="637"/>
      <c r="CD31" s="578"/>
      <c r="CE31" s="573"/>
      <c r="CF31" s="602" t="s">
        <v>316</v>
      </c>
      <c r="CG31" s="603"/>
      <c r="CH31" s="603"/>
      <c r="CI31" s="603"/>
      <c r="CJ31" s="603"/>
      <c r="CK31" s="603"/>
      <c r="CL31" s="603"/>
      <c r="CM31" s="603"/>
      <c r="CN31" s="603"/>
      <c r="CO31" s="603"/>
      <c r="CP31" s="603"/>
      <c r="CQ31" s="604"/>
      <c r="CR31" s="597">
        <v>138463</v>
      </c>
      <c r="CS31" s="627"/>
      <c r="CT31" s="627"/>
      <c r="CU31" s="627"/>
      <c r="CV31" s="627"/>
      <c r="CW31" s="627"/>
      <c r="CX31" s="627"/>
      <c r="CY31" s="628"/>
      <c r="CZ31" s="605">
        <v>0.5</v>
      </c>
      <c r="DA31" s="629"/>
      <c r="DB31" s="629"/>
      <c r="DC31" s="630"/>
      <c r="DD31" s="608">
        <v>138463</v>
      </c>
      <c r="DE31" s="627"/>
      <c r="DF31" s="627"/>
      <c r="DG31" s="627"/>
      <c r="DH31" s="627"/>
      <c r="DI31" s="627"/>
      <c r="DJ31" s="627"/>
      <c r="DK31" s="628"/>
      <c r="DL31" s="608">
        <v>138463</v>
      </c>
      <c r="DM31" s="627"/>
      <c r="DN31" s="627"/>
      <c r="DO31" s="627"/>
      <c r="DP31" s="627"/>
      <c r="DQ31" s="627"/>
      <c r="DR31" s="627"/>
      <c r="DS31" s="627"/>
      <c r="DT31" s="627"/>
      <c r="DU31" s="627"/>
      <c r="DV31" s="628"/>
      <c r="DW31" s="605">
        <v>1</v>
      </c>
      <c r="DX31" s="629"/>
      <c r="DY31" s="629"/>
      <c r="DZ31" s="629"/>
      <c r="EA31" s="629"/>
      <c r="EB31" s="629"/>
      <c r="EC31" s="631"/>
    </row>
    <row r="32" spans="2:133" ht="11.25" customHeight="1" x14ac:dyDescent="0.15">
      <c r="B32" s="638" t="s">
        <v>56</v>
      </c>
      <c r="C32" s="639"/>
      <c r="D32" s="639"/>
      <c r="E32" s="639"/>
      <c r="F32" s="639"/>
      <c r="G32" s="639"/>
      <c r="H32" s="639"/>
      <c r="I32" s="639"/>
      <c r="J32" s="639"/>
      <c r="K32" s="639"/>
      <c r="L32" s="639"/>
      <c r="M32" s="639"/>
      <c r="N32" s="639"/>
      <c r="O32" s="639"/>
      <c r="P32" s="639"/>
      <c r="Q32" s="640"/>
      <c r="R32" s="597" t="s">
        <v>208</v>
      </c>
      <c r="S32" s="378"/>
      <c r="T32" s="378"/>
      <c r="U32" s="378"/>
      <c r="V32" s="378"/>
      <c r="W32" s="378"/>
      <c r="X32" s="378"/>
      <c r="Y32" s="598"/>
      <c r="Z32" s="599" t="s">
        <v>208</v>
      </c>
      <c r="AA32" s="599"/>
      <c r="AB32" s="599"/>
      <c r="AC32" s="599"/>
      <c r="AD32" s="600" t="s">
        <v>208</v>
      </c>
      <c r="AE32" s="600"/>
      <c r="AF32" s="600"/>
      <c r="AG32" s="600"/>
      <c r="AH32" s="600"/>
      <c r="AI32" s="600"/>
      <c r="AJ32" s="600"/>
      <c r="AK32" s="600"/>
      <c r="AL32" s="605" t="s">
        <v>208</v>
      </c>
      <c r="AM32" s="384"/>
      <c r="AN32" s="384"/>
      <c r="AO32" s="606"/>
      <c r="AP32" s="681"/>
      <c r="AQ32" s="538"/>
      <c r="AR32" s="538"/>
      <c r="AS32" s="538"/>
      <c r="AT32" s="683"/>
      <c r="AU32" s="8" t="s">
        <v>255</v>
      </c>
      <c r="AV32" s="8"/>
      <c r="AW32" s="8"/>
      <c r="AX32" s="602" t="s">
        <v>375</v>
      </c>
      <c r="AY32" s="603"/>
      <c r="AZ32" s="603"/>
      <c r="BA32" s="603"/>
      <c r="BB32" s="603"/>
      <c r="BC32" s="603"/>
      <c r="BD32" s="603"/>
      <c r="BE32" s="603"/>
      <c r="BF32" s="604"/>
      <c r="BG32" s="641">
        <v>99.4</v>
      </c>
      <c r="BH32" s="627"/>
      <c r="BI32" s="627"/>
      <c r="BJ32" s="627"/>
      <c r="BK32" s="627"/>
      <c r="BL32" s="627"/>
      <c r="BM32" s="384">
        <v>98.9</v>
      </c>
      <c r="BN32" s="642"/>
      <c r="BO32" s="642"/>
      <c r="BP32" s="642"/>
      <c r="BQ32" s="643"/>
      <c r="BR32" s="641">
        <v>99.4</v>
      </c>
      <c r="BS32" s="627"/>
      <c r="BT32" s="627"/>
      <c r="BU32" s="627"/>
      <c r="BV32" s="627"/>
      <c r="BW32" s="627"/>
      <c r="BX32" s="384">
        <v>98.7</v>
      </c>
      <c r="BY32" s="642"/>
      <c r="BZ32" s="642"/>
      <c r="CA32" s="642"/>
      <c r="CB32" s="643"/>
      <c r="CD32" s="579"/>
      <c r="CE32" s="581"/>
      <c r="CF32" s="602" t="s">
        <v>215</v>
      </c>
      <c r="CG32" s="603"/>
      <c r="CH32" s="603"/>
      <c r="CI32" s="603"/>
      <c r="CJ32" s="603"/>
      <c r="CK32" s="603"/>
      <c r="CL32" s="603"/>
      <c r="CM32" s="603"/>
      <c r="CN32" s="603"/>
      <c r="CO32" s="603"/>
      <c r="CP32" s="603"/>
      <c r="CQ32" s="604"/>
      <c r="CR32" s="597">
        <v>100</v>
      </c>
      <c r="CS32" s="378"/>
      <c r="CT32" s="378"/>
      <c r="CU32" s="378"/>
      <c r="CV32" s="378"/>
      <c r="CW32" s="378"/>
      <c r="CX32" s="378"/>
      <c r="CY32" s="598"/>
      <c r="CZ32" s="605">
        <v>0</v>
      </c>
      <c r="DA32" s="629"/>
      <c r="DB32" s="629"/>
      <c r="DC32" s="630"/>
      <c r="DD32" s="608">
        <v>100</v>
      </c>
      <c r="DE32" s="378"/>
      <c r="DF32" s="378"/>
      <c r="DG32" s="378"/>
      <c r="DH32" s="378"/>
      <c r="DI32" s="378"/>
      <c r="DJ32" s="378"/>
      <c r="DK32" s="598"/>
      <c r="DL32" s="608">
        <v>100</v>
      </c>
      <c r="DM32" s="378"/>
      <c r="DN32" s="378"/>
      <c r="DO32" s="378"/>
      <c r="DP32" s="378"/>
      <c r="DQ32" s="378"/>
      <c r="DR32" s="378"/>
      <c r="DS32" s="378"/>
      <c r="DT32" s="378"/>
      <c r="DU32" s="378"/>
      <c r="DV32" s="598"/>
      <c r="DW32" s="605">
        <v>0</v>
      </c>
      <c r="DX32" s="629"/>
      <c r="DY32" s="629"/>
      <c r="DZ32" s="629"/>
      <c r="EA32" s="629"/>
      <c r="EB32" s="629"/>
      <c r="EC32" s="631"/>
    </row>
    <row r="33" spans="2:133" ht="11.25" customHeight="1" x14ac:dyDescent="0.15">
      <c r="B33" s="602" t="s">
        <v>398</v>
      </c>
      <c r="C33" s="603"/>
      <c r="D33" s="603"/>
      <c r="E33" s="603"/>
      <c r="F33" s="603"/>
      <c r="G33" s="603"/>
      <c r="H33" s="603"/>
      <c r="I33" s="603"/>
      <c r="J33" s="603"/>
      <c r="K33" s="603"/>
      <c r="L33" s="603"/>
      <c r="M33" s="603"/>
      <c r="N33" s="603"/>
      <c r="O33" s="603"/>
      <c r="P33" s="603"/>
      <c r="Q33" s="604"/>
      <c r="R33" s="597">
        <v>1019833</v>
      </c>
      <c r="S33" s="378"/>
      <c r="T33" s="378"/>
      <c r="U33" s="378"/>
      <c r="V33" s="378"/>
      <c r="W33" s="378"/>
      <c r="X33" s="378"/>
      <c r="Y33" s="598"/>
      <c r="Z33" s="599">
        <v>3.4</v>
      </c>
      <c r="AA33" s="599"/>
      <c r="AB33" s="599"/>
      <c r="AC33" s="599"/>
      <c r="AD33" s="600" t="s">
        <v>208</v>
      </c>
      <c r="AE33" s="600"/>
      <c r="AF33" s="600"/>
      <c r="AG33" s="600"/>
      <c r="AH33" s="600"/>
      <c r="AI33" s="600"/>
      <c r="AJ33" s="600"/>
      <c r="AK33" s="600"/>
      <c r="AL33" s="605" t="s">
        <v>208</v>
      </c>
      <c r="AM33" s="384"/>
      <c r="AN33" s="384"/>
      <c r="AO33" s="606"/>
      <c r="AP33" s="554"/>
      <c r="AQ33" s="555"/>
      <c r="AR33" s="555"/>
      <c r="AS33" s="555"/>
      <c r="AT33" s="684"/>
      <c r="AU33" s="48"/>
      <c r="AV33" s="48"/>
      <c r="AW33" s="48"/>
      <c r="AX33" s="614" t="s">
        <v>160</v>
      </c>
      <c r="AY33" s="615"/>
      <c r="AZ33" s="615"/>
      <c r="BA33" s="615"/>
      <c r="BB33" s="615"/>
      <c r="BC33" s="615"/>
      <c r="BD33" s="615"/>
      <c r="BE33" s="615"/>
      <c r="BF33" s="616"/>
      <c r="BG33" s="644">
        <v>99.2</v>
      </c>
      <c r="BH33" s="645"/>
      <c r="BI33" s="645"/>
      <c r="BJ33" s="645"/>
      <c r="BK33" s="645"/>
      <c r="BL33" s="645"/>
      <c r="BM33" s="646">
        <v>97.5</v>
      </c>
      <c r="BN33" s="645"/>
      <c r="BO33" s="645"/>
      <c r="BP33" s="645"/>
      <c r="BQ33" s="647"/>
      <c r="BR33" s="644">
        <v>99.5</v>
      </c>
      <c r="BS33" s="645"/>
      <c r="BT33" s="645"/>
      <c r="BU33" s="645"/>
      <c r="BV33" s="645"/>
      <c r="BW33" s="645"/>
      <c r="BX33" s="646">
        <v>97.3</v>
      </c>
      <c r="BY33" s="645"/>
      <c r="BZ33" s="645"/>
      <c r="CA33" s="645"/>
      <c r="CB33" s="647"/>
      <c r="CD33" s="602" t="s">
        <v>399</v>
      </c>
      <c r="CE33" s="603"/>
      <c r="CF33" s="603"/>
      <c r="CG33" s="603"/>
      <c r="CH33" s="603"/>
      <c r="CI33" s="603"/>
      <c r="CJ33" s="603"/>
      <c r="CK33" s="603"/>
      <c r="CL33" s="603"/>
      <c r="CM33" s="603"/>
      <c r="CN33" s="603"/>
      <c r="CO33" s="603"/>
      <c r="CP33" s="603"/>
      <c r="CQ33" s="604"/>
      <c r="CR33" s="597">
        <v>13770370</v>
      </c>
      <c r="CS33" s="627"/>
      <c r="CT33" s="627"/>
      <c r="CU33" s="627"/>
      <c r="CV33" s="627"/>
      <c r="CW33" s="627"/>
      <c r="CX33" s="627"/>
      <c r="CY33" s="628"/>
      <c r="CZ33" s="605">
        <v>47.8</v>
      </c>
      <c r="DA33" s="629"/>
      <c r="DB33" s="629"/>
      <c r="DC33" s="630"/>
      <c r="DD33" s="608">
        <v>7254034</v>
      </c>
      <c r="DE33" s="627"/>
      <c r="DF33" s="627"/>
      <c r="DG33" s="627"/>
      <c r="DH33" s="627"/>
      <c r="DI33" s="627"/>
      <c r="DJ33" s="627"/>
      <c r="DK33" s="628"/>
      <c r="DL33" s="608">
        <v>4632122</v>
      </c>
      <c r="DM33" s="627"/>
      <c r="DN33" s="627"/>
      <c r="DO33" s="627"/>
      <c r="DP33" s="627"/>
      <c r="DQ33" s="627"/>
      <c r="DR33" s="627"/>
      <c r="DS33" s="627"/>
      <c r="DT33" s="627"/>
      <c r="DU33" s="627"/>
      <c r="DV33" s="628"/>
      <c r="DW33" s="605">
        <v>32.799999999999997</v>
      </c>
      <c r="DX33" s="629"/>
      <c r="DY33" s="629"/>
      <c r="DZ33" s="629"/>
      <c r="EA33" s="629"/>
      <c r="EB33" s="629"/>
      <c r="EC33" s="631"/>
    </row>
    <row r="34" spans="2:133" ht="11.25" customHeight="1" x14ac:dyDescent="0.15">
      <c r="B34" s="602" t="s">
        <v>242</v>
      </c>
      <c r="C34" s="603"/>
      <c r="D34" s="603"/>
      <c r="E34" s="603"/>
      <c r="F34" s="603"/>
      <c r="G34" s="603"/>
      <c r="H34" s="603"/>
      <c r="I34" s="603"/>
      <c r="J34" s="603"/>
      <c r="K34" s="603"/>
      <c r="L34" s="603"/>
      <c r="M34" s="603"/>
      <c r="N34" s="603"/>
      <c r="O34" s="603"/>
      <c r="P34" s="603"/>
      <c r="Q34" s="604"/>
      <c r="R34" s="597">
        <v>56447</v>
      </c>
      <c r="S34" s="378"/>
      <c r="T34" s="378"/>
      <c r="U34" s="378"/>
      <c r="V34" s="378"/>
      <c r="W34" s="378"/>
      <c r="X34" s="378"/>
      <c r="Y34" s="598"/>
      <c r="Z34" s="599">
        <v>0.2</v>
      </c>
      <c r="AA34" s="599"/>
      <c r="AB34" s="599"/>
      <c r="AC34" s="599"/>
      <c r="AD34" s="600" t="s">
        <v>208</v>
      </c>
      <c r="AE34" s="600"/>
      <c r="AF34" s="600"/>
      <c r="AG34" s="600"/>
      <c r="AH34" s="600"/>
      <c r="AI34" s="600"/>
      <c r="AJ34" s="600"/>
      <c r="AK34" s="600"/>
      <c r="AL34" s="605" t="s">
        <v>208</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402</v>
      </c>
      <c r="CE34" s="603"/>
      <c r="CF34" s="603"/>
      <c r="CG34" s="603"/>
      <c r="CH34" s="603"/>
      <c r="CI34" s="603"/>
      <c r="CJ34" s="603"/>
      <c r="CK34" s="603"/>
      <c r="CL34" s="603"/>
      <c r="CM34" s="603"/>
      <c r="CN34" s="603"/>
      <c r="CO34" s="603"/>
      <c r="CP34" s="603"/>
      <c r="CQ34" s="604"/>
      <c r="CR34" s="597">
        <v>3359096</v>
      </c>
      <c r="CS34" s="378"/>
      <c r="CT34" s="378"/>
      <c r="CU34" s="378"/>
      <c r="CV34" s="378"/>
      <c r="CW34" s="378"/>
      <c r="CX34" s="378"/>
      <c r="CY34" s="598"/>
      <c r="CZ34" s="605">
        <v>11.7</v>
      </c>
      <c r="DA34" s="629"/>
      <c r="DB34" s="629"/>
      <c r="DC34" s="630"/>
      <c r="DD34" s="608">
        <v>2554479</v>
      </c>
      <c r="DE34" s="378"/>
      <c r="DF34" s="378"/>
      <c r="DG34" s="378"/>
      <c r="DH34" s="378"/>
      <c r="DI34" s="378"/>
      <c r="DJ34" s="378"/>
      <c r="DK34" s="598"/>
      <c r="DL34" s="608">
        <v>1842156</v>
      </c>
      <c r="DM34" s="378"/>
      <c r="DN34" s="378"/>
      <c r="DO34" s="378"/>
      <c r="DP34" s="378"/>
      <c r="DQ34" s="378"/>
      <c r="DR34" s="378"/>
      <c r="DS34" s="378"/>
      <c r="DT34" s="378"/>
      <c r="DU34" s="378"/>
      <c r="DV34" s="598"/>
      <c r="DW34" s="605">
        <v>13.1</v>
      </c>
      <c r="DX34" s="629"/>
      <c r="DY34" s="629"/>
      <c r="DZ34" s="629"/>
      <c r="EA34" s="629"/>
      <c r="EB34" s="629"/>
      <c r="EC34" s="631"/>
    </row>
    <row r="35" spans="2:133" ht="11.25" customHeight="1" x14ac:dyDescent="0.15">
      <c r="B35" s="602" t="s">
        <v>145</v>
      </c>
      <c r="C35" s="603"/>
      <c r="D35" s="603"/>
      <c r="E35" s="603"/>
      <c r="F35" s="603"/>
      <c r="G35" s="603"/>
      <c r="H35" s="603"/>
      <c r="I35" s="603"/>
      <c r="J35" s="603"/>
      <c r="K35" s="603"/>
      <c r="L35" s="603"/>
      <c r="M35" s="603"/>
      <c r="N35" s="603"/>
      <c r="O35" s="603"/>
      <c r="P35" s="603"/>
      <c r="Q35" s="604"/>
      <c r="R35" s="597">
        <v>76308</v>
      </c>
      <c r="S35" s="378"/>
      <c r="T35" s="378"/>
      <c r="U35" s="378"/>
      <c r="V35" s="378"/>
      <c r="W35" s="378"/>
      <c r="X35" s="378"/>
      <c r="Y35" s="598"/>
      <c r="Z35" s="599">
        <v>0.3</v>
      </c>
      <c r="AA35" s="599"/>
      <c r="AB35" s="599"/>
      <c r="AC35" s="599"/>
      <c r="AD35" s="600" t="s">
        <v>208</v>
      </c>
      <c r="AE35" s="600"/>
      <c r="AF35" s="600"/>
      <c r="AG35" s="600"/>
      <c r="AH35" s="600"/>
      <c r="AI35" s="600"/>
      <c r="AJ35" s="600"/>
      <c r="AK35" s="600"/>
      <c r="AL35" s="605" t="s">
        <v>208</v>
      </c>
      <c r="AM35" s="384"/>
      <c r="AN35" s="384"/>
      <c r="AO35" s="606"/>
      <c r="AP35" s="18"/>
      <c r="AQ35" s="372" t="s">
        <v>404</v>
      </c>
      <c r="AR35" s="373"/>
      <c r="AS35" s="373"/>
      <c r="AT35" s="373"/>
      <c r="AU35" s="373"/>
      <c r="AV35" s="373"/>
      <c r="AW35" s="373"/>
      <c r="AX35" s="373"/>
      <c r="AY35" s="373"/>
      <c r="AZ35" s="373"/>
      <c r="BA35" s="373"/>
      <c r="BB35" s="373"/>
      <c r="BC35" s="373"/>
      <c r="BD35" s="373"/>
      <c r="BE35" s="373"/>
      <c r="BF35" s="415"/>
      <c r="BG35" s="372" t="s">
        <v>220</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406</v>
      </c>
      <c r="CE35" s="603"/>
      <c r="CF35" s="603"/>
      <c r="CG35" s="603"/>
      <c r="CH35" s="603"/>
      <c r="CI35" s="603"/>
      <c r="CJ35" s="603"/>
      <c r="CK35" s="603"/>
      <c r="CL35" s="603"/>
      <c r="CM35" s="603"/>
      <c r="CN35" s="603"/>
      <c r="CO35" s="603"/>
      <c r="CP35" s="603"/>
      <c r="CQ35" s="604"/>
      <c r="CR35" s="597">
        <v>430870</v>
      </c>
      <c r="CS35" s="627"/>
      <c r="CT35" s="627"/>
      <c r="CU35" s="627"/>
      <c r="CV35" s="627"/>
      <c r="CW35" s="627"/>
      <c r="CX35" s="627"/>
      <c r="CY35" s="628"/>
      <c r="CZ35" s="605">
        <v>1.5</v>
      </c>
      <c r="DA35" s="629"/>
      <c r="DB35" s="629"/>
      <c r="DC35" s="630"/>
      <c r="DD35" s="608">
        <v>356120</v>
      </c>
      <c r="DE35" s="627"/>
      <c r="DF35" s="627"/>
      <c r="DG35" s="627"/>
      <c r="DH35" s="627"/>
      <c r="DI35" s="627"/>
      <c r="DJ35" s="627"/>
      <c r="DK35" s="628"/>
      <c r="DL35" s="608">
        <v>270351</v>
      </c>
      <c r="DM35" s="627"/>
      <c r="DN35" s="627"/>
      <c r="DO35" s="627"/>
      <c r="DP35" s="627"/>
      <c r="DQ35" s="627"/>
      <c r="DR35" s="627"/>
      <c r="DS35" s="627"/>
      <c r="DT35" s="627"/>
      <c r="DU35" s="627"/>
      <c r="DV35" s="628"/>
      <c r="DW35" s="605">
        <v>1.9</v>
      </c>
      <c r="DX35" s="629"/>
      <c r="DY35" s="629"/>
      <c r="DZ35" s="629"/>
      <c r="EA35" s="629"/>
      <c r="EB35" s="629"/>
      <c r="EC35" s="631"/>
    </row>
    <row r="36" spans="2:133" ht="11.25" customHeight="1" x14ac:dyDescent="0.15">
      <c r="B36" s="602" t="s">
        <v>408</v>
      </c>
      <c r="C36" s="603"/>
      <c r="D36" s="603"/>
      <c r="E36" s="603"/>
      <c r="F36" s="603"/>
      <c r="G36" s="603"/>
      <c r="H36" s="603"/>
      <c r="I36" s="603"/>
      <c r="J36" s="603"/>
      <c r="K36" s="603"/>
      <c r="L36" s="603"/>
      <c r="M36" s="603"/>
      <c r="N36" s="603"/>
      <c r="O36" s="603"/>
      <c r="P36" s="603"/>
      <c r="Q36" s="604"/>
      <c r="R36" s="597">
        <v>773738</v>
      </c>
      <c r="S36" s="378"/>
      <c r="T36" s="378"/>
      <c r="U36" s="378"/>
      <c r="V36" s="378"/>
      <c r="W36" s="378"/>
      <c r="X36" s="378"/>
      <c r="Y36" s="598"/>
      <c r="Z36" s="599">
        <v>2.6</v>
      </c>
      <c r="AA36" s="599"/>
      <c r="AB36" s="599"/>
      <c r="AC36" s="599"/>
      <c r="AD36" s="600" t="s">
        <v>208</v>
      </c>
      <c r="AE36" s="600"/>
      <c r="AF36" s="600"/>
      <c r="AG36" s="600"/>
      <c r="AH36" s="600"/>
      <c r="AI36" s="600"/>
      <c r="AJ36" s="600"/>
      <c r="AK36" s="600"/>
      <c r="AL36" s="605" t="s">
        <v>208</v>
      </c>
      <c r="AM36" s="384"/>
      <c r="AN36" s="384"/>
      <c r="AO36" s="606"/>
      <c r="AP36" s="18"/>
      <c r="AQ36" s="648" t="s">
        <v>392</v>
      </c>
      <c r="AR36" s="649"/>
      <c r="AS36" s="649"/>
      <c r="AT36" s="649"/>
      <c r="AU36" s="649"/>
      <c r="AV36" s="649"/>
      <c r="AW36" s="649"/>
      <c r="AX36" s="649"/>
      <c r="AY36" s="650"/>
      <c r="AZ36" s="589">
        <v>2567506</v>
      </c>
      <c r="BA36" s="590"/>
      <c r="BB36" s="590"/>
      <c r="BC36" s="590"/>
      <c r="BD36" s="590"/>
      <c r="BE36" s="590"/>
      <c r="BF36" s="651"/>
      <c r="BG36" s="586" t="s">
        <v>409</v>
      </c>
      <c r="BH36" s="587"/>
      <c r="BI36" s="587"/>
      <c r="BJ36" s="587"/>
      <c r="BK36" s="587"/>
      <c r="BL36" s="587"/>
      <c r="BM36" s="587"/>
      <c r="BN36" s="587"/>
      <c r="BO36" s="587"/>
      <c r="BP36" s="587"/>
      <c r="BQ36" s="587"/>
      <c r="BR36" s="587"/>
      <c r="BS36" s="587"/>
      <c r="BT36" s="587"/>
      <c r="BU36" s="588"/>
      <c r="BV36" s="589">
        <v>108117</v>
      </c>
      <c r="BW36" s="590"/>
      <c r="BX36" s="590"/>
      <c r="BY36" s="590"/>
      <c r="BZ36" s="590"/>
      <c r="CA36" s="590"/>
      <c r="CB36" s="651"/>
      <c r="CD36" s="602" t="s">
        <v>27</v>
      </c>
      <c r="CE36" s="603"/>
      <c r="CF36" s="603"/>
      <c r="CG36" s="603"/>
      <c r="CH36" s="603"/>
      <c r="CI36" s="603"/>
      <c r="CJ36" s="603"/>
      <c r="CK36" s="603"/>
      <c r="CL36" s="603"/>
      <c r="CM36" s="603"/>
      <c r="CN36" s="603"/>
      <c r="CO36" s="603"/>
      <c r="CP36" s="603"/>
      <c r="CQ36" s="604"/>
      <c r="CR36" s="597">
        <v>8642608</v>
      </c>
      <c r="CS36" s="378"/>
      <c r="CT36" s="378"/>
      <c r="CU36" s="378"/>
      <c r="CV36" s="378"/>
      <c r="CW36" s="378"/>
      <c r="CX36" s="378"/>
      <c r="CY36" s="598"/>
      <c r="CZ36" s="605">
        <v>30</v>
      </c>
      <c r="DA36" s="629"/>
      <c r="DB36" s="629"/>
      <c r="DC36" s="630"/>
      <c r="DD36" s="608">
        <v>3444523</v>
      </c>
      <c r="DE36" s="378"/>
      <c r="DF36" s="378"/>
      <c r="DG36" s="378"/>
      <c r="DH36" s="378"/>
      <c r="DI36" s="378"/>
      <c r="DJ36" s="378"/>
      <c r="DK36" s="598"/>
      <c r="DL36" s="608">
        <v>1710788</v>
      </c>
      <c r="DM36" s="378"/>
      <c r="DN36" s="378"/>
      <c r="DO36" s="378"/>
      <c r="DP36" s="378"/>
      <c r="DQ36" s="378"/>
      <c r="DR36" s="378"/>
      <c r="DS36" s="378"/>
      <c r="DT36" s="378"/>
      <c r="DU36" s="378"/>
      <c r="DV36" s="598"/>
      <c r="DW36" s="605">
        <v>12.1</v>
      </c>
      <c r="DX36" s="629"/>
      <c r="DY36" s="629"/>
      <c r="DZ36" s="629"/>
      <c r="EA36" s="629"/>
      <c r="EB36" s="629"/>
      <c r="EC36" s="631"/>
    </row>
    <row r="37" spans="2:133" ht="11.25" customHeight="1" x14ac:dyDescent="0.15">
      <c r="B37" s="602" t="s">
        <v>376</v>
      </c>
      <c r="C37" s="603"/>
      <c r="D37" s="603"/>
      <c r="E37" s="603"/>
      <c r="F37" s="603"/>
      <c r="G37" s="603"/>
      <c r="H37" s="603"/>
      <c r="I37" s="603"/>
      <c r="J37" s="603"/>
      <c r="K37" s="603"/>
      <c r="L37" s="603"/>
      <c r="M37" s="603"/>
      <c r="N37" s="603"/>
      <c r="O37" s="603"/>
      <c r="P37" s="603"/>
      <c r="Q37" s="604"/>
      <c r="R37" s="597">
        <v>468334</v>
      </c>
      <c r="S37" s="378"/>
      <c r="T37" s="378"/>
      <c r="U37" s="378"/>
      <c r="V37" s="378"/>
      <c r="W37" s="378"/>
      <c r="X37" s="378"/>
      <c r="Y37" s="598"/>
      <c r="Z37" s="599">
        <v>1.6</v>
      </c>
      <c r="AA37" s="599"/>
      <c r="AB37" s="599"/>
      <c r="AC37" s="599"/>
      <c r="AD37" s="600" t="s">
        <v>208</v>
      </c>
      <c r="AE37" s="600"/>
      <c r="AF37" s="600"/>
      <c r="AG37" s="600"/>
      <c r="AH37" s="600"/>
      <c r="AI37" s="600"/>
      <c r="AJ37" s="600"/>
      <c r="AK37" s="600"/>
      <c r="AL37" s="605" t="s">
        <v>208</v>
      </c>
      <c r="AM37" s="384"/>
      <c r="AN37" s="384"/>
      <c r="AO37" s="606"/>
      <c r="AQ37" s="652" t="s">
        <v>410</v>
      </c>
      <c r="AR37" s="381"/>
      <c r="AS37" s="381"/>
      <c r="AT37" s="381"/>
      <c r="AU37" s="381"/>
      <c r="AV37" s="381"/>
      <c r="AW37" s="381"/>
      <c r="AX37" s="381"/>
      <c r="AY37" s="653"/>
      <c r="AZ37" s="597">
        <v>817693</v>
      </c>
      <c r="BA37" s="378"/>
      <c r="BB37" s="378"/>
      <c r="BC37" s="378"/>
      <c r="BD37" s="627"/>
      <c r="BE37" s="627"/>
      <c r="BF37" s="643"/>
      <c r="BG37" s="602" t="s">
        <v>412</v>
      </c>
      <c r="BH37" s="603"/>
      <c r="BI37" s="603"/>
      <c r="BJ37" s="603"/>
      <c r="BK37" s="603"/>
      <c r="BL37" s="603"/>
      <c r="BM37" s="603"/>
      <c r="BN37" s="603"/>
      <c r="BO37" s="603"/>
      <c r="BP37" s="603"/>
      <c r="BQ37" s="603"/>
      <c r="BR37" s="603"/>
      <c r="BS37" s="603"/>
      <c r="BT37" s="603"/>
      <c r="BU37" s="604"/>
      <c r="BV37" s="597">
        <v>91801</v>
      </c>
      <c r="BW37" s="378"/>
      <c r="BX37" s="378"/>
      <c r="BY37" s="378"/>
      <c r="BZ37" s="378"/>
      <c r="CA37" s="378"/>
      <c r="CB37" s="609"/>
      <c r="CD37" s="602" t="s">
        <v>162</v>
      </c>
      <c r="CE37" s="603"/>
      <c r="CF37" s="603"/>
      <c r="CG37" s="603"/>
      <c r="CH37" s="603"/>
      <c r="CI37" s="603"/>
      <c r="CJ37" s="603"/>
      <c r="CK37" s="603"/>
      <c r="CL37" s="603"/>
      <c r="CM37" s="603"/>
      <c r="CN37" s="603"/>
      <c r="CO37" s="603"/>
      <c r="CP37" s="603"/>
      <c r="CQ37" s="604"/>
      <c r="CR37" s="597">
        <v>127395</v>
      </c>
      <c r="CS37" s="627"/>
      <c r="CT37" s="627"/>
      <c r="CU37" s="627"/>
      <c r="CV37" s="627"/>
      <c r="CW37" s="627"/>
      <c r="CX37" s="627"/>
      <c r="CY37" s="628"/>
      <c r="CZ37" s="605">
        <v>0.4</v>
      </c>
      <c r="DA37" s="629"/>
      <c r="DB37" s="629"/>
      <c r="DC37" s="630"/>
      <c r="DD37" s="608">
        <v>127395</v>
      </c>
      <c r="DE37" s="627"/>
      <c r="DF37" s="627"/>
      <c r="DG37" s="627"/>
      <c r="DH37" s="627"/>
      <c r="DI37" s="627"/>
      <c r="DJ37" s="627"/>
      <c r="DK37" s="628"/>
      <c r="DL37" s="608">
        <v>116066</v>
      </c>
      <c r="DM37" s="627"/>
      <c r="DN37" s="627"/>
      <c r="DO37" s="627"/>
      <c r="DP37" s="627"/>
      <c r="DQ37" s="627"/>
      <c r="DR37" s="627"/>
      <c r="DS37" s="627"/>
      <c r="DT37" s="627"/>
      <c r="DU37" s="627"/>
      <c r="DV37" s="628"/>
      <c r="DW37" s="605">
        <v>0.8</v>
      </c>
      <c r="DX37" s="629"/>
      <c r="DY37" s="629"/>
      <c r="DZ37" s="629"/>
      <c r="EA37" s="629"/>
      <c r="EB37" s="629"/>
      <c r="EC37" s="631"/>
    </row>
    <row r="38" spans="2:133" ht="11.25" customHeight="1" x14ac:dyDescent="0.15">
      <c r="B38" s="602" t="s">
        <v>400</v>
      </c>
      <c r="C38" s="603"/>
      <c r="D38" s="603"/>
      <c r="E38" s="603"/>
      <c r="F38" s="603"/>
      <c r="G38" s="603"/>
      <c r="H38" s="603"/>
      <c r="I38" s="603"/>
      <c r="J38" s="603"/>
      <c r="K38" s="603"/>
      <c r="L38" s="603"/>
      <c r="M38" s="603"/>
      <c r="N38" s="603"/>
      <c r="O38" s="603"/>
      <c r="P38" s="603"/>
      <c r="Q38" s="604"/>
      <c r="R38" s="597">
        <v>425706</v>
      </c>
      <c r="S38" s="378"/>
      <c r="T38" s="378"/>
      <c r="U38" s="378"/>
      <c r="V38" s="378"/>
      <c r="W38" s="378"/>
      <c r="X38" s="378"/>
      <c r="Y38" s="598"/>
      <c r="Z38" s="599">
        <v>1.4</v>
      </c>
      <c r="AA38" s="599"/>
      <c r="AB38" s="599"/>
      <c r="AC38" s="599"/>
      <c r="AD38" s="600">
        <v>5997</v>
      </c>
      <c r="AE38" s="600"/>
      <c r="AF38" s="600"/>
      <c r="AG38" s="600"/>
      <c r="AH38" s="600"/>
      <c r="AI38" s="600"/>
      <c r="AJ38" s="600"/>
      <c r="AK38" s="600"/>
      <c r="AL38" s="605">
        <v>0</v>
      </c>
      <c r="AM38" s="384"/>
      <c r="AN38" s="384"/>
      <c r="AO38" s="606"/>
      <c r="AQ38" s="652" t="s">
        <v>417</v>
      </c>
      <c r="AR38" s="381"/>
      <c r="AS38" s="381"/>
      <c r="AT38" s="381"/>
      <c r="AU38" s="381"/>
      <c r="AV38" s="381"/>
      <c r="AW38" s="381"/>
      <c r="AX38" s="381"/>
      <c r="AY38" s="653"/>
      <c r="AZ38" s="597">
        <v>562957</v>
      </c>
      <c r="BA38" s="378"/>
      <c r="BB38" s="378"/>
      <c r="BC38" s="378"/>
      <c r="BD38" s="627"/>
      <c r="BE38" s="627"/>
      <c r="BF38" s="643"/>
      <c r="BG38" s="602" t="s">
        <v>419</v>
      </c>
      <c r="BH38" s="603"/>
      <c r="BI38" s="603"/>
      <c r="BJ38" s="603"/>
      <c r="BK38" s="603"/>
      <c r="BL38" s="603"/>
      <c r="BM38" s="603"/>
      <c r="BN38" s="603"/>
      <c r="BO38" s="603"/>
      <c r="BP38" s="603"/>
      <c r="BQ38" s="603"/>
      <c r="BR38" s="603"/>
      <c r="BS38" s="603"/>
      <c r="BT38" s="603"/>
      <c r="BU38" s="604"/>
      <c r="BV38" s="597">
        <v>5692</v>
      </c>
      <c r="BW38" s="378"/>
      <c r="BX38" s="378"/>
      <c r="BY38" s="378"/>
      <c r="BZ38" s="378"/>
      <c r="CA38" s="378"/>
      <c r="CB38" s="609"/>
      <c r="CD38" s="602" t="s">
        <v>420</v>
      </c>
      <c r="CE38" s="603"/>
      <c r="CF38" s="603"/>
      <c r="CG38" s="603"/>
      <c r="CH38" s="603"/>
      <c r="CI38" s="603"/>
      <c r="CJ38" s="603"/>
      <c r="CK38" s="603"/>
      <c r="CL38" s="603"/>
      <c r="CM38" s="603"/>
      <c r="CN38" s="603"/>
      <c r="CO38" s="603"/>
      <c r="CP38" s="603"/>
      <c r="CQ38" s="604"/>
      <c r="CR38" s="597">
        <v>1082423</v>
      </c>
      <c r="CS38" s="378"/>
      <c r="CT38" s="378"/>
      <c r="CU38" s="378"/>
      <c r="CV38" s="378"/>
      <c r="CW38" s="378"/>
      <c r="CX38" s="378"/>
      <c r="CY38" s="598"/>
      <c r="CZ38" s="605">
        <v>3.8</v>
      </c>
      <c r="DA38" s="629"/>
      <c r="DB38" s="629"/>
      <c r="DC38" s="630"/>
      <c r="DD38" s="608">
        <v>808911</v>
      </c>
      <c r="DE38" s="378"/>
      <c r="DF38" s="378"/>
      <c r="DG38" s="378"/>
      <c r="DH38" s="378"/>
      <c r="DI38" s="378"/>
      <c r="DJ38" s="378"/>
      <c r="DK38" s="598"/>
      <c r="DL38" s="608">
        <v>808827</v>
      </c>
      <c r="DM38" s="378"/>
      <c r="DN38" s="378"/>
      <c r="DO38" s="378"/>
      <c r="DP38" s="378"/>
      <c r="DQ38" s="378"/>
      <c r="DR38" s="378"/>
      <c r="DS38" s="378"/>
      <c r="DT38" s="378"/>
      <c r="DU38" s="378"/>
      <c r="DV38" s="598"/>
      <c r="DW38" s="605">
        <v>5.7</v>
      </c>
      <c r="DX38" s="629"/>
      <c r="DY38" s="629"/>
      <c r="DZ38" s="629"/>
      <c r="EA38" s="629"/>
      <c r="EB38" s="629"/>
      <c r="EC38" s="631"/>
    </row>
    <row r="39" spans="2:133" ht="11.25" customHeight="1" x14ac:dyDescent="0.15">
      <c r="B39" s="602" t="s">
        <v>421</v>
      </c>
      <c r="C39" s="603"/>
      <c r="D39" s="603"/>
      <c r="E39" s="603"/>
      <c r="F39" s="603"/>
      <c r="G39" s="603"/>
      <c r="H39" s="603"/>
      <c r="I39" s="603"/>
      <c r="J39" s="603"/>
      <c r="K39" s="603"/>
      <c r="L39" s="603"/>
      <c r="M39" s="603"/>
      <c r="N39" s="603"/>
      <c r="O39" s="603"/>
      <c r="P39" s="603"/>
      <c r="Q39" s="604"/>
      <c r="R39" s="597">
        <v>3132733</v>
      </c>
      <c r="S39" s="378"/>
      <c r="T39" s="378"/>
      <c r="U39" s="378"/>
      <c r="V39" s="378"/>
      <c r="W39" s="378"/>
      <c r="X39" s="378"/>
      <c r="Y39" s="598"/>
      <c r="Z39" s="599">
        <v>10.6</v>
      </c>
      <c r="AA39" s="599"/>
      <c r="AB39" s="599"/>
      <c r="AC39" s="599"/>
      <c r="AD39" s="600" t="s">
        <v>208</v>
      </c>
      <c r="AE39" s="600"/>
      <c r="AF39" s="600"/>
      <c r="AG39" s="600"/>
      <c r="AH39" s="600"/>
      <c r="AI39" s="600"/>
      <c r="AJ39" s="600"/>
      <c r="AK39" s="600"/>
      <c r="AL39" s="605" t="s">
        <v>208</v>
      </c>
      <c r="AM39" s="384"/>
      <c r="AN39" s="384"/>
      <c r="AO39" s="606"/>
      <c r="AQ39" s="652" t="s">
        <v>308</v>
      </c>
      <c r="AR39" s="381"/>
      <c r="AS39" s="381"/>
      <c r="AT39" s="381"/>
      <c r="AU39" s="381"/>
      <c r="AV39" s="381"/>
      <c r="AW39" s="381"/>
      <c r="AX39" s="381"/>
      <c r="AY39" s="653"/>
      <c r="AZ39" s="597">
        <v>94433</v>
      </c>
      <c r="BA39" s="378"/>
      <c r="BB39" s="378"/>
      <c r="BC39" s="378"/>
      <c r="BD39" s="627"/>
      <c r="BE39" s="627"/>
      <c r="BF39" s="643"/>
      <c r="BG39" s="602" t="s">
        <v>336</v>
      </c>
      <c r="BH39" s="603"/>
      <c r="BI39" s="603"/>
      <c r="BJ39" s="603"/>
      <c r="BK39" s="603"/>
      <c r="BL39" s="603"/>
      <c r="BM39" s="603"/>
      <c r="BN39" s="603"/>
      <c r="BO39" s="603"/>
      <c r="BP39" s="603"/>
      <c r="BQ39" s="603"/>
      <c r="BR39" s="603"/>
      <c r="BS39" s="603"/>
      <c r="BT39" s="603"/>
      <c r="BU39" s="604"/>
      <c r="BV39" s="597">
        <v>8762</v>
      </c>
      <c r="BW39" s="378"/>
      <c r="BX39" s="378"/>
      <c r="BY39" s="378"/>
      <c r="BZ39" s="378"/>
      <c r="CA39" s="378"/>
      <c r="CB39" s="609"/>
      <c r="CD39" s="602" t="s">
        <v>422</v>
      </c>
      <c r="CE39" s="603"/>
      <c r="CF39" s="603"/>
      <c r="CG39" s="603"/>
      <c r="CH39" s="603"/>
      <c r="CI39" s="603"/>
      <c r="CJ39" s="603"/>
      <c r="CK39" s="603"/>
      <c r="CL39" s="603"/>
      <c r="CM39" s="603"/>
      <c r="CN39" s="603"/>
      <c r="CO39" s="603"/>
      <c r="CP39" s="603"/>
      <c r="CQ39" s="604"/>
      <c r="CR39" s="597">
        <v>155373</v>
      </c>
      <c r="CS39" s="627"/>
      <c r="CT39" s="627"/>
      <c r="CU39" s="627"/>
      <c r="CV39" s="627"/>
      <c r="CW39" s="627"/>
      <c r="CX39" s="627"/>
      <c r="CY39" s="628"/>
      <c r="CZ39" s="605">
        <v>0.5</v>
      </c>
      <c r="DA39" s="629"/>
      <c r="DB39" s="629"/>
      <c r="DC39" s="630"/>
      <c r="DD39" s="608">
        <v>90001</v>
      </c>
      <c r="DE39" s="627"/>
      <c r="DF39" s="627"/>
      <c r="DG39" s="627"/>
      <c r="DH39" s="627"/>
      <c r="DI39" s="627"/>
      <c r="DJ39" s="627"/>
      <c r="DK39" s="628"/>
      <c r="DL39" s="608" t="s">
        <v>208</v>
      </c>
      <c r="DM39" s="627"/>
      <c r="DN39" s="627"/>
      <c r="DO39" s="627"/>
      <c r="DP39" s="627"/>
      <c r="DQ39" s="627"/>
      <c r="DR39" s="627"/>
      <c r="DS39" s="627"/>
      <c r="DT39" s="627"/>
      <c r="DU39" s="627"/>
      <c r="DV39" s="628"/>
      <c r="DW39" s="605" t="s">
        <v>208</v>
      </c>
      <c r="DX39" s="629"/>
      <c r="DY39" s="629"/>
      <c r="DZ39" s="629"/>
      <c r="EA39" s="629"/>
      <c r="EB39" s="629"/>
      <c r="EC39" s="631"/>
    </row>
    <row r="40" spans="2:133" ht="11.25" customHeight="1" x14ac:dyDescent="0.15">
      <c r="B40" s="602" t="s">
        <v>426</v>
      </c>
      <c r="C40" s="603"/>
      <c r="D40" s="603"/>
      <c r="E40" s="603"/>
      <c r="F40" s="603"/>
      <c r="G40" s="603"/>
      <c r="H40" s="603"/>
      <c r="I40" s="603"/>
      <c r="J40" s="603"/>
      <c r="K40" s="603"/>
      <c r="L40" s="603"/>
      <c r="M40" s="603"/>
      <c r="N40" s="603"/>
      <c r="O40" s="603"/>
      <c r="P40" s="603"/>
      <c r="Q40" s="604"/>
      <c r="R40" s="597" t="s">
        <v>208</v>
      </c>
      <c r="S40" s="378"/>
      <c r="T40" s="378"/>
      <c r="U40" s="378"/>
      <c r="V40" s="378"/>
      <c r="W40" s="378"/>
      <c r="X40" s="378"/>
      <c r="Y40" s="598"/>
      <c r="Z40" s="599" t="s">
        <v>208</v>
      </c>
      <c r="AA40" s="599"/>
      <c r="AB40" s="599"/>
      <c r="AC40" s="599"/>
      <c r="AD40" s="600" t="s">
        <v>208</v>
      </c>
      <c r="AE40" s="600"/>
      <c r="AF40" s="600"/>
      <c r="AG40" s="600"/>
      <c r="AH40" s="600"/>
      <c r="AI40" s="600"/>
      <c r="AJ40" s="600"/>
      <c r="AK40" s="600"/>
      <c r="AL40" s="605" t="s">
        <v>208</v>
      </c>
      <c r="AM40" s="384"/>
      <c r="AN40" s="384"/>
      <c r="AO40" s="606"/>
      <c r="AQ40" s="652" t="s">
        <v>427</v>
      </c>
      <c r="AR40" s="381"/>
      <c r="AS40" s="381"/>
      <c r="AT40" s="381"/>
      <c r="AU40" s="381"/>
      <c r="AV40" s="381"/>
      <c r="AW40" s="381"/>
      <c r="AX40" s="381"/>
      <c r="AY40" s="653"/>
      <c r="AZ40" s="597">
        <v>10000</v>
      </c>
      <c r="BA40" s="378"/>
      <c r="BB40" s="378"/>
      <c r="BC40" s="378"/>
      <c r="BD40" s="627"/>
      <c r="BE40" s="627"/>
      <c r="BF40" s="643"/>
      <c r="BG40" s="681" t="s">
        <v>428</v>
      </c>
      <c r="BH40" s="538"/>
      <c r="BI40" s="538"/>
      <c r="BJ40" s="538"/>
      <c r="BK40" s="538"/>
      <c r="BL40" s="7"/>
      <c r="BM40" s="603" t="s">
        <v>429</v>
      </c>
      <c r="BN40" s="603"/>
      <c r="BO40" s="603"/>
      <c r="BP40" s="603"/>
      <c r="BQ40" s="603"/>
      <c r="BR40" s="603"/>
      <c r="BS40" s="603"/>
      <c r="BT40" s="603"/>
      <c r="BU40" s="604"/>
      <c r="BV40" s="597">
        <v>110</v>
      </c>
      <c r="BW40" s="378"/>
      <c r="BX40" s="378"/>
      <c r="BY40" s="378"/>
      <c r="BZ40" s="378"/>
      <c r="CA40" s="378"/>
      <c r="CB40" s="609"/>
      <c r="CD40" s="602" t="s">
        <v>372</v>
      </c>
      <c r="CE40" s="603"/>
      <c r="CF40" s="603"/>
      <c r="CG40" s="603"/>
      <c r="CH40" s="603"/>
      <c r="CI40" s="603"/>
      <c r="CJ40" s="603"/>
      <c r="CK40" s="603"/>
      <c r="CL40" s="603"/>
      <c r="CM40" s="603"/>
      <c r="CN40" s="603"/>
      <c r="CO40" s="603"/>
      <c r="CP40" s="603"/>
      <c r="CQ40" s="604"/>
      <c r="CR40" s="597">
        <v>100000</v>
      </c>
      <c r="CS40" s="378"/>
      <c r="CT40" s="378"/>
      <c r="CU40" s="378"/>
      <c r="CV40" s="378"/>
      <c r="CW40" s="378"/>
      <c r="CX40" s="378"/>
      <c r="CY40" s="598"/>
      <c r="CZ40" s="605">
        <v>0.3</v>
      </c>
      <c r="DA40" s="629"/>
      <c r="DB40" s="629"/>
      <c r="DC40" s="630"/>
      <c r="DD40" s="608" t="s">
        <v>208</v>
      </c>
      <c r="DE40" s="378"/>
      <c r="DF40" s="378"/>
      <c r="DG40" s="378"/>
      <c r="DH40" s="378"/>
      <c r="DI40" s="378"/>
      <c r="DJ40" s="378"/>
      <c r="DK40" s="598"/>
      <c r="DL40" s="608" t="s">
        <v>208</v>
      </c>
      <c r="DM40" s="378"/>
      <c r="DN40" s="378"/>
      <c r="DO40" s="378"/>
      <c r="DP40" s="378"/>
      <c r="DQ40" s="378"/>
      <c r="DR40" s="378"/>
      <c r="DS40" s="378"/>
      <c r="DT40" s="378"/>
      <c r="DU40" s="378"/>
      <c r="DV40" s="598"/>
      <c r="DW40" s="605" t="s">
        <v>208</v>
      </c>
      <c r="DX40" s="629"/>
      <c r="DY40" s="629"/>
      <c r="DZ40" s="629"/>
      <c r="EA40" s="629"/>
      <c r="EB40" s="629"/>
      <c r="EC40" s="631"/>
    </row>
    <row r="41" spans="2:133" ht="11.25" customHeight="1" x14ac:dyDescent="0.15">
      <c r="B41" s="602" t="s">
        <v>430</v>
      </c>
      <c r="C41" s="603"/>
      <c r="D41" s="603"/>
      <c r="E41" s="603"/>
      <c r="F41" s="603"/>
      <c r="G41" s="603"/>
      <c r="H41" s="603"/>
      <c r="I41" s="603"/>
      <c r="J41" s="603"/>
      <c r="K41" s="603"/>
      <c r="L41" s="603"/>
      <c r="M41" s="603"/>
      <c r="N41" s="603"/>
      <c r="O41" s="603"/>
      <c r="P41" s="603"/>
      <c r="Q41" s="604"/>
      <c r="R41" s="597" t="s">
        <v>208</v>
      </c>
      <c r="S41" s="378"/>
      <c r="T41" s="378"/>
      <c r="U41" s="378"/>
      <c r="V41" s="378"/>
      <c r="W41" s="378"/>
      <c r="X41" s="378"/>
      <c r="Y41" s="598"/>
      <c r="Z41" s="599" t="s">
        <v>208</v>
      </c>
      <c r="AA41" s="599"/>
      <c r="AB41" s="599"/>
      <c r="AC41" s="599"/>
      <c r="AD41" s="600" t="s">
        <v>208</v>
      </c>
      <c r="AE41" s="600"/>
      <c r="AF41" s="600"/>
      <c r="AG41" s="600"/>
      <c r="AH41" s="600"/>
      <c r="AI41" s="600"/>
      <c r="AJ41" s="600"/>
      <c r="AK41" s="600"/>
      <c r="AL41" s="605" t="s">
        <v>208</v>
      </c>
      <c r="AM41" s="384"/>
      <c r="AN41" s="384"/>
      <c r="AO41" s="606"/>
      <c r="AQ41" s="652" t="s">
        <v>431</v>
      </c>
      <c r="AR41" s="381"/>
      <c r="AS41" s="381"/>
      <c r="AT41" s="381"/>
      <c r="AU41" s="381"/>
      <c r="AV41" s="381"/>
      <c r="AW41" s="381"/>
      <c r="AX41" s="381"/>
      <c r="AY41" s="653"/>
      <c r="AZ41" s="597">
        <v>299952</v>
      </c>
      <c r="BA41" s="378"/>
      <c r="BB41" s="378"/>
      <c r="BC41" s="378"/>
      <c r="BD41" s="627"/>
      <c r="BE41" s="627"/>
      <c r="BF41" s="643"/>
      <c r="BG41" s="681"/>
      <c r="BH41" s="538"/>
      <c r="BI41" s="538"/>
      <c r="BJ41" s="538"/>
      <c r="BK41" s="538"/>
      <c r="BL41" s="7"/>
      <c r="BM41" s="603" t="s">
        <v>343</v>
      </c>
      <c r="BN41" s="603"/>
      <c r="BO41" s="603"/>
      <c r="BP41" s="603"/>
      <c r="BQ41" s="603"/>
      <c r="BR41" s="603"/>
      <c r="BS41" s="603"/>
      <c r="BT41" s="603"/>
      <c r="BU41" s="604"/>
      <c r="BV41" s="597">
        <v>1</v>
      </c>
      <c r="BW41" s="378"/>
      <c r="BX41" s="378"/>
      <c r="BY41" s="378"/>
      <c r="BZ41" s="378"/>
      <c r="CA41" s="378"/>
      <c r="CB41" s="609"/>
      <c r="CD41" s="602" t="s">
        <v>290</v>
      </c>
      <c r="CE41" s="603"/>
      <c r="CF41" s="603"/>
      <c r="CG41" s="603"/>
      <c r="CH41" s="603"/>
      <c r="CI41" s="603"/>
      <c r="CJ41" s="603"/>
      <c r="CK41" s="603"/>
      <c r="CL41" s="603"/>
      <c r="CM41" s="603"/>
      <c r="CN41" s="603"/>
      <c r="CO41" s="603"/>
      <c r="CP41" s="603"/>
      <c r="CQ41" s="604"/>
      <c r="CR41" s="597" t="s">
        <v>208</v>
      </c>
      <c r="CS41" s="627"/>
      <c r="CT41" s="627"/>
      <c r="CU41" s="627"/>
      <c r="CV41" s="627"/>
      <c r="CW41" s="627"/>
      <c r="CX41" s="627"/>
      <c r="CY41" s="628"/>
      <c r="CZ41" s="605" t="s">
        <v>208</v>
      </c>
      <c r="DA41" s="629"/>
      <c r="DB41" s="629"/>
      <c r="DC41" s="630"/>
      <c r="DD41" s="608" t="s">
        <v>208</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432</v>
      </c>
      <c r="C42" s="603"/>
      <c r="D42" s="603"/>
      <c r="E42" s="603"/>
      <c r="F42" s="603"/>
      <c r="G42" s="603"/>
      <c r="H42" s="603"/>
      <c r="I42" s="603"/>
      <c r="J42" s="603"/>
      <c r="K42" s="603"/>
      <c r="L42" s="603"/>
      <c r="M42" s="603"/>
      <c r="N42" s="603"/>
      <c r="O42" s="603"/>
      <c r="P42" s="603"/>
      <c r="Q42" s="604"/>
      <c r="R42" s="597">
        <v>763100</v>
      </c>
      <c r="S42" s="378"/>
      <c r="T42" s="378"/>
      <c r="U42" s="378"/>
      <c r="V42" s="378"/>
      <c r="W42" s="378"/>
      <c r="X42" s="378"/>
      <c r="Y42" s="598"/>
      <c r="Z42" s="599">
        <v>2.6</v>
      </c>
      <c r="AA42" s="599"/>
      <c r="AB42" s="599"/>
      <c r="AC42" s="599"/>
      <c r="AD42" s="600" t="s">
        <v>208</v>
      </c>
      <c r="AE42" s="600"/>
      <c r="AF42" s="600"/>
      <c r="AG42" s="600"/>
      <c r="AH42" s="600"/>
      <c r="AI42" s="600"/>
      <c r="AJ42" s="600"/>
      <c r="AK42" s="600"/>
      <c r="AL42" s="605" t="s">
        <v>208</v>
      </c>
      <c r="AM42" s="384"/>
      <c r="AN42" s="384"/>
      <c r="AO42" s="606"/>
      <c r="AQ42" s="660" t="s">
        <v>434</v>
      </c>
      <c r="AR42" s="661"/>
      <c r="AS42" s="661"/>
      <c r="AT42" s="661"/>
      <c r="AU42" s="661"/>
      <c r="AV42" s="661"/>
      <c r="AW42" s="661"/>
      <c r="AX42" s="661"/>
      <c r="AY42" s="662"/>
      <c r="AZ42" s="663">
        <v>782471</v>
      </c>
      <c r="BA42" s="664"/>
      <c r="BB42" s="664"/>
      <c r="BC42" s="664"/>
      <c r="BD42" s="645"/>
      <c r="BE42" s="645"/>
      <c r="BF42" s="647"/>
      <c r="BG42" s="554"/>
      <c r="BH42" s="555"/>
      <c r="BI42" s="555"/>
      <c r="BJ42" s="555"/>
      <c r="BK42" s="555"/>
      <c r="BL42" s="23"/>
      <c r="BM42" s="615" t="s">
        <v>436</v>
      </c>
      <c r="BN42" s="615"/>
      <c r="BO42" s="615"/>
      <c r="BP42" s="615"/>
      <c r="BQ42" s="615"/>
      <c r="BR42" s="615"/>
      <c r="BS42" s="615"/>
      <c r="BT42" s="615"/>
      <c r="BU42" s="616"/>
      <c r="BV42" s="663">
        <v>350</v>
      </c>
      <c r="BW42" s="664"/>
      <c r="BX42" s="664"/>
      <c r="BY42" s="664"/>
      <c r="BZ42" s="664"/>
      <c r="CA42" s="664"/>
      <c r="CB42" s="665"/>
      <c r="CD42" s="602" t="s">
        <v>282</v>
      </c>
      <c r="CE42" s="603"/>
      <c r="CF42" s="603"/>
      <c r="CG42" s="603"/>
      <c r="CH42" s="603"/>
      <c r="CI42" s="603"/>
      <c r="CJ42" s="603"/>
      <c r="CK42" s="603"/>
      <c r="CL42" s="603"/>
      <c r="CM42" s="603"/>
      <c r="CN42" s="603"/>
      <c r="CO42" s="603"/>
      <c r="CP42" s="603"/>
      <c r="CQ42" s="604"/>
      <c r="CR42" s="597">
        <v>4105599</v>
      </c>
      <c r="CS42" s="378"/>
      <c r="CT42" s="378"/>
      <c r="CU42" s="378"/>
      <c r="CV42" s="378"/>
      <c r="CW42" s="378"/>
      <c r="CX42" s="378"/>
      <c r="CY42" s="598"/>
      <c r="CZ42" s="605">
        <v>14.3</v>
      </c>
      <c r="DA42" s="384"/>
      <c r="DB42" s="384"/>
      <c r="DC42" s="610"/>
      <c r="DD42" s="608">
        <v>1122492</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433</v>
      </c>
      <c r="C43" s="615"/>
      <c r="D43" s="615"/>
      <c r="E43" s="615"/>
      <c r="F43" s="615"/>
      <c r="G43" s="615"/>
      <c r="H43" s="615"/>
      <c r="I43" s="615"/>
      <c r="J43" s="615"/>
      <c r="K43" s="615"/>
      <c r="L43" s="615"/>
      <c r="M43" s="615"/>
      <c r="N43" s="615"/>
      <c r="O43" s="615"/>
      <c r="P43" s="615"/>
      <c r="Q43" s="616"/>
      <c r="R43" s="663">
        <v>29621891</v>
      </c>
      <c r="S43" s="664"/>
      <c r="T43" s="664"/>
      <c r="U43" s="664"/>
      <c r="V43" s="664"/>
      <c r="W43" s="664"/>
      <c r="X43" s="664"/>
      <c r="Y43" s="666"/>
      <c r="Z43" s="667">
        <v>100</v>
      </c>
      <c r="AA43" s="667"/>
      <c r="AB43" s="667"/>
      <c r="AC43" s="667"/>
      <c r="AD43" s="668">
        <v>13341953</v>
      </c>
      <c r="AE43" s="668"/>
      <c r="AF43" s="668"/>
      <c r="AG43" s="668"/>
      <c r="AH43" s="668"/>
      <c r="AI43" s="668"/>
      <c r="AJ43" s="668"/>
      <c r="AK43" s="668"/>
      <c r="AL43" s="669">
        <v>100</v>
      </c>
      <c r="AM43" s="646"/>
      <c r="AN43" s="646"/>
      <c r="AO43" s="670"/>
      <c r="CD43" s="602" t="s">
        <v>82</v>
      </c>
      <c r="CE43" s="603"/>
      <c r="CF43" s="603"/>
      <c r="CG43" s="603"/>
      <c r="CH43" s="603"/>
      <c r="CI43" s="603"/>
      <c r="CJ43" s="603"/>
      <c r="CK43" s="603"/>
      <c r="CL43" s="603"/>
      <c r="CM43" s="603"/>
      <c r="CN43" s="603"/>
      <c r="CO43" s="603"/>
      <c r="CP43" s="603"/>
      <c r="CQ43" s="604"/>
      <c r="CR43" s="597">
        <v>97790</v>
      </c>
      <c r="CS43" s="627"/>
      <c r="CT43" s="627"/>
      <c r="CU43" s="627"/>
      <c r="CV43" s="627"/>
      <c r="CW43" s="627"/>
      <c r="CX43" s="627"/>
      <c r="CY43" s="628"/>
      <c r="CZ43" s="605">
        <v>0.3</v>
      </c>
      <c r="DA43" s="629"/>
      <c r="DB43" s="629"/>
      <c r="DC43" s="630"/>
      <c r="DD43" s="608">
        <v>97790</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177</v>
      </c>
      <c r="CE44" s="570"/>
      <c r="CF44" s="602" t="s">
        <v>437</v>
      </c>
      <c r="CG44" s="603"/>
      <c r="CH44" s="603"/>
      <c r="CI44" s="603"/>
      <c r="CJ44" s="603"/>
      <c r="CK44" s="603"/>
      <c r="CL44" s="603"/>
      <c r="CM44" s="603"/>
      <c r="CN44" s="603"/>
      <c r="CO44" s="603"/>
      <c r="CP44" s="603"/>
      <c r="CQ44" s="604"/>
      <c r="CR44" s="597">
        <v>4105499</v>
      </c>
      <c r="CS44" s="378"/>
      <c r="CT44" s="378"/>
      <c r="CU44" s="378"/>
      <c r="CV44" s="378"/>
      <c r="CW44" s="378"/>
      <c r="CX44" s="378"/>
      <c r="CY44" s="598"/>
      <c r="CZ44" s="605">
        <v>14.3</v>
      </c>
      <c r="DA44" s="384"/>
      <c r="DB44" s="384"/>
      <c r="DC44" s="610"/>
      <c r="DD44" s="608">
        <v>1122392</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53</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438</v>
      </c>
      <c r="CG45" s="603"/>
      <c r="CH45" s="603"/>
      <c r="CI45" s="603"/>
      <c r="CJ45" s="603"/>
      <c r="CK45" s="603"/>
      <c r="CL45" s="603"/>
      <c r="CM45" s="603"/>
      <c r="CN45" s="603"/>
      <c r="CO45" s="603"/>
      <c r="CP45" s="603"/>
      <c r="CQ45" s="604"/>
      <c r="CR45" s="597">
        <v>1409003</v>
      </c>
      <c r="CS45" s="627"/>
      <c r="CT45" s="627"/>
      <c r="CU45" s="627"/>
      <c r="CV45" s="627"/>
      <c r="CW45" s="627"/>
      <c r="CX45" s="627"/>
      <c r="CY45" s="628"/>
      <c r="CZ45" s="605">
        <v>4.9000000000000004</v>
      </c>
      <c r="DA45" s="629"/>
      <c r="DB45" s="629"/>
      <c r="DC45" s="630"/>
      <c r="DD45" s="608">
        <v>57298</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405</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395</v>
      </c>
      <c r="CG46" s="603"/>
      <c r="CH46" s="603"/>
      <c r="CI46" s="603"/>
      <c r="CJ46" s="603"/>
      <c r="CK46" s="603"/>
      <c r="CL46" s="603"/>
      <c r="CM46" s="603"/>
      <c r="CN46" s="603"/>
      <c r="CO46" s="603"/>
      <c r="CP46" s="603"/>
      <c r="CQ46" s="604"/>
      <c r="CR46" s="597">
        <v>2681007</v>
      </c>
      <c r="CS46" s="378"/>
      <c r="CT46" s="378"/>
      <c r="CU46" s="378"/>
      <c r="CV46" s="378"/>
      <c r="CW46" s="378"/>
      <c r="CX46" s="378"/>
      <c r="CY46" s="598"/>
      <c r="CZ46" s="605">
        <v>9.3000000000000007</v>
      </c>
      <c r="DA46" s="384"/>
      <c r="DB46" s="384"/>
      <c r="DC46" s="610"/>
      <c r="DD46" s="608">
        <v>1054179</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269</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439</v>
      </c>
      <c r="CG47" s="603"/>
      <c r="CH47" s="603"/>
      <c r="CI47" s="603"/>
      <c r="CJ47" s="603"/>
      <c r="CK47" s="603"/>
      <c r="CL47" s="603"/>
      <c r="CM47" s="603"/>
      <c r="CN47" s="603"/>
      <c r="CO47" s="603"/>
      <c r="CP47" s="603"/>
      <c r="CQ47" s="604"/>
      <c r="CR47" s="597">
        <v>100</v>
      </c>
      <c r="CS47" s="627"/>
      <c r="CT47" s="627"/>
      <c r="CU47" s="627"/>
      <c r="CV47" s="627"/>
      <c r="CW47" s="627"/>
      <c r="CX47" s="627"/>
      <c r="CY47" s="628"/>
      <c r="CZ47" s="605">
        <v>0</v>
      </c>
      <c r="DA47" s="629"/>
      <c r="DB47" s="629"/>
      <c r="DC47" s="630"/>
      <c r="DD47" s="608">
        <v>100</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441</v>
      </c>
      <c r="CG48" s="603"/>
      <c r="CH48" s="603"/>
      <c r="CI48" s="603"/>
      <c r="CJ48" s="603"/>
      <c r="CK48" s="603"/>
      <c r="CL48" s="603"/>
      <c r="CM48" s="603"/>
      <c r="CN48" s="603"/>
      <c r="CO48" s="603"/>
      <c r="CP48" s="603"/>
      <c r="CQ48" s="604"/>
      <c r="CR48" s="597" t="s">
        <v>208</v>
      </c>
      <c r="CS48" s="378"/>
      <c r="CT48" s="378"/>
      <c r="CU48" s="378"/>
      <c r="CV48" s="378"/>
      <c r="CW48" s="378"/>
      <c r="CX48" s="378"/>
      <c r="CY48" s="598"/>
      <c r="CZ48" s="605" t="s">
        <v>208</v>
      </c>
      <c r="DA48" s="384"/>
      <c r="DB48" s="384"/>
      <c r="DC48" s="610"/>
      <c r="DD48" s="608" t="s">
        <v>208</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198</v>
      </c>
      <c r="CE49" s="615"/>
      <c r="CF49" s="615"/>
      <c r="CG49" s="615"/>
      <c r="CH49" s="615"/>
      <c r="CI49" s="615"/>
      <c r="CJ49" s="615"/>
      <c r="CK49" s="615"/>
      <c r="CL49" s="615"/>
      <c r="CM49" s="615"/>
      <c r="CN49" s="615"/>
      <c r="CO49" s="615"/>
      <c r="CP49" s="615"/>
      <c r="CQ49" s="616"/>
      <c r="CR49" s="663">
        <v>28809066</v>
      </c>
      <c r="CS49" s="645"/>
      <c r="CT49" s="645"/>
      <c r="CU49" s="645"/>
      <c r="CV49" s="645"/>
      <c r="CW49" s="645"/>
      <c r="CX49" s="645"/>
      <c r="CY49" s="671"/>
      <c r="CZ49" s="669">
        <v>100</v>
      </c>
      <c r="DA49" s="672"/>
      <c r="DB49" s="672"/>
      <c r="DC49" s="673"/>
      <c r="DD49" s="674">
        <v>16655560</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cDaZwmd8ze+t0i3B+60x16EX7CtAc8FbwqAVkwAZlzxgjBHaELwByWQkvGdnnizc2w2vZ7o2zmbF5bACXF3C7A==" saltValue="C3ZYJMhv4y6GV388JRsjR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294</v>
      </c>
      <c r="DK2" s="686"/>
      <c r="DL2" s="686"/>
      <c r="DM2" s="686"/>
      <c r="DN2" s="686"/>
      <c r="DO2" s="687"/>
      <c r="DP2" s="70"/>
      <c r="DQ2" s="685" t="s">
        <v>303</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213</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442</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443</v>
      </c>
      <c r="B5" s="954"/>
      <c r="C5" s="954"/>
      <c r="D5" s="954"/>
      <c r="E5" s="954"/>
      <c r="F5" s="954"/>
      <c r="G5" s="954"/>
      <c r="H5" s="954"/>
      <c r="I5" s="954"/>
      <c r="J5" s="954"/>
      <c r="K5" s="954"/>
      <c r="L5" s="954"/>
      <c r="M5" s="954"/>
      <c r="N5" s="954"/>
      <c r="O5" s="954"/>
      <c r="P5" s="955"/>
      <c r="Q5" s="959" t="s">
        <v>184</v>
      </c>
      <c r="R5" s="960"/>
      <c r="S5" s="960"/>
      <c r="T5" s="960"/>
      <c r="U5" s="961"/>
      <c r="V5" s="959" t="s">
        <v>444</v>
      </c>
      <c r="W5" s="960"/>
      <c r="X5" s="960"/>
      <c r="Y5" s="960"/>
      <c r="Z5" s="961"/>
      <c r="AA5" s="959" t="s">
        <v>445</v>
      </c>
      <c r="AB5" s="960"/>
      <c r="AC5" s="960"/>
      <c r="AD5" s="960"/>
      <c r="AE5" s="960"/>
      <c r="AF5" s="965" t="s">
        <v>180</v>
      </c>
      <c r="AG5" s="960"/>
      <c r="AH5" s="960"/>
      <c r="AI5" s="960"/>
      <c r="AJ5" s="966"/>
      <c r="AK5" s="960" t="s">
        <v>446</v>
      </c>
      <c r="AL5" s="960"/>
      <c r="AM5" s="960"/>
      <c r="AN5" s="960"/>
      <c r="AO5" s="961"/>
      <c r="AP5" s="959" t="s">
        <v>447</v>
      </c>
      <c r="AQ5" s="960"/>
      <c r="AR5" s="960"/>
      <c r="AS5" s="960"/>
      <c r="AT5" s="961"/>
      <c r="AU5" s="959" t="s">
        <v>449</v>
      </c>
      <c r="AV5" s="960"/>
      <c r="AW5" s="960"/>
      <c r="AX5" s="960"/>
      <c r="AY5" s="966"/>
      <c r="AZ5" s="73"/>
      <c r="BA5" s="73"/>
      <c r="BB5" s="73"/>
      <c r="BC5" s="73"/>
      <c r="BD5" s="73"/>
      <c r="BE5" s="85"/>
      <c r="BF5" s="85"/>
      <c r="BG5" s="85"/>
      <c r="BH5" s="85"/>
      <c r="BI5" s="85"/>
      <c r="BJ5" s="85"/>
      <c r="BK5" s="85"/>
      <c r="BL5" s="85"/>
      <c r="BM5" s="85"/>
      <c r="BN5" s="85"/>
      <c r="BO5" s="85"/>
      <c r="BP5" s="85"/>
      <c r="BQ5" s="953" t="s">
        <v>450</v>
      </c>
      <c r="BR5" s="954"/>
      <c r="BS5" s="954"/>
      <c r="BT5" s="954"/>
      <c r="BU5" s="954"/>
      <c r="BV5" s="954"/>
      <c r="BW5" s="954"/>
      <c r="BX5" s="954"/>
      <c r="BY5" s="954"/>
      <c r="BZ5" s="954"/>
      <c r="CA5" s="954"/>
      <c r="CB5" s="954"/>
      <c r="CC5" s="954"/>
      <c r="CD5" s="954"/>
      <c r="CE5" s="954"/>
      <c r="CF5" s="954"/>
      <c r="CG5" s="955"/>
      <c r="CH5" s="959" t="s">
        <v>368</v>
      </c>
      <c r="CI5" s="960"/>
      <c r="CJ5" s="960"/>
      <c r="CK5" s="960"/>
      <c r="CL5" s="961"/>
      <c r="CM5" s="959" t="s">
        <v>199</v>
      </c>
      <c r="CN5" s="960"/>
      <c r="CO5" s="960"/>
      <c r="CP5" s="960"/>
      <c r="CQ5" s="961"/>
      <c r="CR5" s="959" t="s">
        <v>251</v>
      </c>
      <c r="CS5" s="960"/>
      <c r="CT5" s="960"/>
      <c r="CU5" s="960"/>
      <c r="CV5" s="961"/>
      <c r="CW5" s="959" t="s">
        <v>55</v>
      </c>
      <c r="CX5" s="960"/>
      <c r="CY5" s="960"/>
      <c r="CZ5" s="960"/>
      <c r="DA5" s="961"/>
      <c r="DB5" s="959" t="s">
        <v>414</v>
      </c>
      <c r="DC5" s="960"/>
      <c r="DD5" s="960"/>
      <c r="DE5" s="960"/>
      <c r="DF5" s="961"/>
      <c r="DG5" s="969" t="s">
        <v>247</v>
      </c>
      <c r="DH5" s="970"/>
      <c r="DI5" s="970"/>
      <c r="DJ5" s="970"/>
      <c r="DK5" s="971"/>
      <c r="DL5" s="969" t="s">
        <v>451</v>
      </c>
      <c r="DM5" s="970"/>
      <c r="DN5" s="970"/>
      <c r="DO5" s="970"/>
      <c r="DP5" s="971"/>
      <c r="DQ5" s="959" t="s">
        <v>452</v>
      </c>
      <c r="DR5" s="960"/>
      <c r="DS5" s="960"/>
      <c r="DT5" s="960"/>
      <c r="DU5" s="961"/>
      <c r="DV5" s="959" t="s">
        <v>449</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454</v>
      </c>
      <c r="C7" s="690"/>
      <c r="D7" s="690"/>
      <c r="E7" s="690"/>
      <c r="F7" s="690"/>
      <c r="G7" s="690"/>
      <c r="H7" s="690"/>
      <c r="I7" s="690"/>
      <c r="J7" s="690"/>
      <c r="K7" s="690"/>
      <c r="L7" s="690"/>
      <c r="M7" s="690"/>
      <c r="N7" s="690"/>
      <c r="O7" s="690"/>
      <c r="P7" s="691"/>
      <c r="Q7" s="692">
        <v>29641</v>
      </c>
      <c r="R7" s="693"/>
      <c r="S7" s="693"/>
      <c r="T7" s="693"/>
      <c r="U7" s="693"/>
      <c r="V7" s="693">
        <v>28828</v>
      </c>
      <c r="W7" s="693"/>
      <c r="X7" s="693"/>
      <c r="Y7" s="693"/>
      <c r="Z7" s="693"/>
      <c r="AA7" s="693">
        <v>813</v>
      </c>
      <c r="AB7" s="693"/>
      <c r="AC7" s="693"/>
      <c r="AD7" s="693"/>
      <c r="AE7" s="694"/>
      <c r="AF7" s="695">
        <v>540</v>
      </c>
      <c r="AG7" s="696"/>
      <c r="AH7" s="696"/>
      <c r="AI7" s="696"/>
      <c r="AJ7" s="697"/>
      <c r="AK7" s="698">
        <v>774</v>
      </c>
      <c r="AL7" s="693"/>
      <c r="AM7" s="693"/>
      <c r="AN7" s="693"/>
      <c r="AO7" s="693"/>
      <c r="AP7" s="693">
        <v>32268</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t="s">
        <v>346</v>
      </c>
      <c r="BT7" s="690"/>
      <c r="BU7" s="690"/>
      <c r="BV7" s="690"/>
      <c r="BW7" s="690"/>
      <c r="BX7" s="690"/>
      <c r="BY7" s="690"/>
      <c r="BZ7" s="690"/>
      <c r="CA7" s="690"/>
      <c r="CB7" s="690"/>
      <c r="CC7" s="690"/>
      <c r="CD7" s="690"/>
      <c r="CE7" s="690"/>
      <c r="CF7" s="690"/>
      <c r="CG7" s="691"/>
      <c r="CH7" s="701">
        <v>95</v>
      </c>
      <c r="CI7" s="702"/>
      <c r="CJ7" s="702"/>
      <c r="CK7" s="702"/>
      <c r="CL7" s="703"/>
      <c r="CM7" s="701">
        <v>1130</v>
      </c>
      <c r="CN7" s="702"/>
      <c r="CO7" s="702"/>
      <c r="CP7" s="702"/>
      <c r="CQ7" s="703"/>
      <c r="CR7" s="701">
        <v>5</v>
      </c>
      <c r="CS7" s="702"/>
      <c r="CT7" s="702"/>
      <c r="CU7" s="702"/>
      <c r="CV7" s="703"/>
      <c r="CW7" s="701" t="s">
        <v>208</v>
      </c>
      <c r="CX7" s="702"/>
      <c r="CY7" s="702"/>
      <c r="CZ7" s="702"/>
      <c r="DA7" s="703"/>
      <c r="DB7" s="701">
        <v>2000</v>
      </c>
      <c r="DC7" s="702"/>
      <c r="DD7" s="702"/>
      <c r="DE7" s="702"/>
      <c r="DF7" s="703"/>
      <c r="DG7" s="701">
        <v>2000</v>
      </c>
      <c r="DH7" s="702"/>
      <c r="DI7" s="702"/>
      <c r="DJ7" s="702"/>
      <c r="DK7" s="703"/>
      <c r="DL7" s="701" t="s">
        <v>208</v>
      </c>
      <c r="DM7" s="702"/>
      <c r="DN7" s="702"/>
      <c r="DO7" s="702"/>
      <c r="DP7" s="703"/>
      <c r="DQ7" s="701" t="s">
        <v>208</v>
      </c>
      <c r="DR7" s="702"/>
      <c r="DS7" s="702"/>
      <c r="DT7" s="702"/>
      <c r="DU7" s="703"/>
      <c r="DV7" s="689"/>
      <c r="DW7" s="690"/>
      <c r="DX7" s="690"/>
      <c r="DY7" s="690"/>
      <c r="DZ7" s="704"/>
      <c r="EA7" s="82"/>
    </row>
    <row r="8" spans="1:131" s="54" customFormat="1" ht="26.25" customHeight="1" x14ac:dyDescent="0.15">
      <c r="A8" s="60">
        <v>2</v>
      </c>
      <c r="B8" s="705"/>
      <c r="C8" s="706"/>
      <c r="D8" s="706"/>
      <c r="E8" s="706"/>
      <c r="F8" s="706"/>
      <c r="G8" s="706"/>
      <c r="H8" s="706"/>
      <c r="I8" s="706"/>
      <c r="J8" s="706"/>
      <c r="K8" s="706"/>
      <c r="L8" s="706"/>
      <c r="M8" s="706"/>
      <c r="N8" s="706"/>
      <c r="O8" s="706"/>
      <c r="P8" s="707"/>
      <c r="Q8" s="708"/>
      <c r="R8" s="709"/>
      <c r="S8" s="709"/>
      <c r="T8" s="709"/>
      <c r="U8" s="709"/>
      <c r="V8" s="709"/>
      <c r="W8" s="709"/>
      <c r="X8" s="709"/>
      <c r="Y8" s="709"/>
      <c r="Z8" s="709"/>
      <c r="AA8" s="709"/>
      <c r="AB8" s="709"/>
      <c r="AC8" s="709"/>
      <c r="AD8" s="709"/>
      <c r="AE8" s="710"/>
      <c r="AF8" s="711"/>
      <c r="AG8" s="712"/>
      <c r="AH8" s="712"/>
      <c r="AI8" s="712"/>
      <c r="AJ8" s="713"/>
      <c r="AK8" s="714"/>
      <c r="AL8" s="709"/>
      <c r="AM8" s="709"/>
      <c r="AN8" s="709"/>
      <c r="AO8" s="709"/>
      <c r="AP8" s="709"/>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t="s">
        <v>560</v>
      </c>
      <c r="BT8" s="706"/>
      <c r="BU8" s="706"/>
      <c r="BV8" s="706"/>
      <c r="BW8" s="706"/>
      <c r="BX8" s="706"/>
      <c r="BY8" s="706"/>
      <c r="BZ8" s="706"/>
      <c r="CA8" s="706"/>
      <c r="CB8" s="706"/>
      <c r="CC8" s="706"/>
      <c r="CD8" s="706"/>
      <c r="CE8" s="706"/>
      <c r="CF8" s="706"/>
      <c r="CG8" s="707"/>
      <c r="CH8" s="717">
        <v>-1</v>
      </c>
      <c r="CI8" s="712"/>
      <c r="CJ8" s="712"/>
      <c r="CK8" s="712"/>
      <c r="CL8" s="718"/>
      <c r="CM8" s="717">
        <v>829</v>
      </c>
      <c r="CN8" s="712"/>
      <c r="CO8" s="712"/>
      <c r="CP8" s="712"/>
      <c r="CQ8" s="718"/>
      <c r="CR8" s="717">
        <v>30</v>
      </c>
      <c r="CS8" s="712"/>
      <c r="CT8" s="712"/>
      <c r="CU8" s="712"/>
      <c r="CV8" s="718"/>
      <c r="CW8" s="717">
        <v>101</v>
      </c>
      <c r="CX8" s="712"/>
      <c r="CY8" s="712"/>
      <c r="CZ8" s="712"/>
      <c r="DA8" s="718"/>
      <c r="DB8" s="717">
        <v>100</v>
      </c>
      <c r="DC8" s="712"/>
      <c r="DD8" s="712"/>
      <c r="DE8" s="712"/>
      <c r="DF8" s="718"/>
      <c r="DG8" s="717" t="s">
        <v>208</v>
      </c>
      <c r="DH8" s="712"/>
      <c r="DI8" s="712"/>
      <c r="DJ8" s="712"/>
      <c r="DK8" s="718"/>
      <c r="DL8" s="717" t="s">
        <v>208</v>
      </c>
      <c r="DM8" s="712"/>
      <c r="DN8" s="712"/>
      <c r="DO8" s="712"/>
      <c r="DP8" s="718"/>
      <c r="DQ8" s="717" t="s">
        <v>208</v>
      </c>
      <c r="DR8" s="712"/>
      <c r="DS8" s="712"/>
      <c r="DT8" s="712"/>
      <c r="DU8" s="718"/>
      <c r="DV8" s="705"/>
      <c r="DW8" s="706"/>
      <c r="DX8" s="706"/>
      <c r="DY8" s="706"/>
      <c r="DZ8" s="719"/>
      <c r="EA8" s="82"/>
    </row>
    <row r="9" spans="1:131" s="54" customFormat="1" ht="26.25" customHeight="1" x14ac:dyDescent="0.15">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c r="BT9" s="706"/>
      <c r="BU9" s="706"/>
      <c r="BV9" s="706"/>
      <c r="BW9" s="706"/>
      <c r="BX9" s="706"/>
      <c r="BY9" s="706"/>
      <c r="BZ9" s="706"/>
      <c r="CA9" s="706"/>
      <c r="CB9" s="706"/>
      <c r="CC9" s="706"/>
      <c r="CD9" s="706"/>
      <c r="CE9" s="706"/>
      <c r="CF9" s="706"/>
      <c r="CG9" s="707"/>
      <c r="CH9" s="717"/>
      <c r="CI9" s="712"/>
      <c r="CJ9" s="712"/>
      <c r="CK9" s="712"/>
      <c r="CL9" s="718"/>
      <c r="CM9" s="717"/>
      <c r="CN9" s="712"/>
      <c r="CO9" s="712"/>
      <c r="CP9" s="712"/>
      <c r="CQ9" s="718"/>
      <c r="CR9" s="717"/>
      <c r="CS9" s="712"/>
      <c r="CT9" s="712"/>
      <c r="CU9" s="712"/>
      <c r="CV9" s="718"/>
      <c r="CW9" s="717"/>
      <c r="CX9" s="712"/>
      <c r="CY9" s="712"/>
      <c r="CZ9" s="712"/>
      <c r="DA9" s="718"/>
      <c r="DB9" s="717"/>
      <c r="DC9" s="712"/>
      <c r="DD9" s="712"/>
      <c r="DE9" s="712"/>
      <c r="DF9" s="718"/>
      <c r="DG9" s="717"/>
      <c r="DH9" s="712"/>
      <c r="DI9" s="712"/>
      <c r="DJ9" s="712"/>
      <c r="DK9" s="718"/>
      <c r="DL9" s="717"/>
      <c r="DM9" s="712"/>
      <c r="DN9" s="712"/>
      <c r="DO9" s="712"/>
      <c r="DP9" s="718"/>
      <c r="DQ9" s="717"/>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c r="BT10" s="706"/>
      <c r="BU10" s="706"/>
      <c r="BV10" s="706"/>
      <c r="BW10" s="706"/>
      <c r="BX10" s="706"/>
      <c r="BY10" s="706"/>
      <c r="BZ10" s="706"/>
      <c r="CA10" s="706"/>
      <c r="CB10" s="706"/>
      <c r="CC10" s="706"/>
      <c r="CD10" s="706"/>
      <c r="CE10" s="706"/>
      <c r="CF10" s="706"/>
      <c r="CG10" s="707"/>
      <c r="CH10" s="717"/>
      <c r="CI10" s="712"/>
      <c r="CJ10" s="712"/>
      <c r="CK10" s="712"/>
      <c r="CL10" s="718"/>
      <c r="CM10" s="717"/>
      <c r="CN10" s="712"/>
      <c r="CO10" s="712"/>
      <c r="CP10" s="712"/>
      <c r="CQ10" s="718"/>
      <c r="CR10" s="717"/>
      <c r="CS10" s="712"/>
      <c r="CT10" s="712"/>
      <c r="CU10" s="712"/>
      <c r="CV10" s="718"/>
      <c r="CW10" s="717"/>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164</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258</v>
      </c>
      <c r="B23" s="728" t="s">
        <v>305</v>
      </c>
      <c r="C23" s="729"/>
      <c r="D23" s="729"/>
      <c r="E23" s="729"/>
      <c r="F23" s="729"/>
      <c r="G23" s="729"/>
      <c r="H23" s="729"/>
      <c r="I23" s="729"/>
      <c r="J23" s="729"/>
      <c r="K23" s="729"/>
      <c r="L23" s="729"/>
      <c r="M23" s="729"/>
      <c r="N23" s="729"/>
      <c r="O23" s="729"/>
      <c r="P23" s="730"/>
      <c r="Q23" s="731">
        <v>29622</v>
      </c>
      <c r="R23" s="732"/>
      <c r="S23" s="732"/>
      <c r="T23" s="732"/>
      <c r="U23" s="732"/>
      <c r="V23" s="732">
        <v>28809</v>
      </c>
      <c r="W23" s="732"/>
      <c r="X23" s="732"/>
      <c r="Y23" s="732"/>
      <c r="Z23" s="732"/>
      <c r="AA23" s="732">
        <v>813</v>
      </c>
      <c r="AB23" s="732"/>
      <c r="AC23" s="732"/>
      <c r="AD23" s="732"/>
      <c r="AE23" s="733"/>
      <c r="AF23" s="734">
        <v>540</v>
      </c>
      <c r="AG23" s="732"/>
      <c r="AH23" s="732"/>
      <c r="AI23" s="732"/>
      <c r="AJ23" s="735"/>
      <c r="AK23" s="736"/>
      <c r="AL23" s="737"/>
      <c r="AM23" s="737"/>
      <c r="AN23" s="737"/>
      <c r="AO23" s="737"/>
      <c r="AP23" s="732">
        <f>AP7</f>
        <v>32268</v>
      </c>
      <c r="AQ23" s="732"/>
      <c r="AR23" s="732"/>
      <c r="AS23" s="732"/>
      <c r="AT23" s="732"/>
      <c r="AU23" s="738"/>
      <c r="AV23" s="738"/>
      <c r="AW23" s="738"/>
      <c r="AX23" s="738"/>
      <c r="AY23" s="739"/>
      <c r="AZ23" s="740" t="s">
        <v>208</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391</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423</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443</v>
      </c>
      <c r="B26" s="954"/>
      <c r="C26" s="954"/>
      <c r="D26" s="954"/>
      <c r="E26" s="954"/>
      <c r="F26" s="954"/>
      <c r="G26" s="954"/>
      <c r="H26" s="954"/>
      <c r="I26" s="954"/>
      <c r="J26" s="954"/>
      <c r="K26" s="954"/>
      <c r="L26" s="954"/>
      <c r="M26" s="954"/>
      <c r="N26" s="954"/>
      <c r="O26" s="954"/>
      <c r="P26" s="955"/>
      <c r="Q26" s="959" t="s">
        <v>456</v>
      </c>
      <c r="R26" s="960"/>
      <c r="S26" s="960"/>
      <c r="T26" s="960"/>
      <c r="U26" s="961"/>
      <c r="V26" s="959" t="s">
        <v>458</v>
      </c>
      <c r="W26" s="960"/>
      <c r="X26" s="960"/>
      <c r="Y26" s="960"/>
      <c r="Z26" s="961"/>
      <c r="AA26" s="959" t="s">
        <v>459</v>
      </c>
      <c r="AB26" s="960"/>
      <c r="AC26" s="960"/>
      <c r="AD26" s="960"/>
      <c r="AE26" s="960"/>
      <c r="AF26" s="975" t="s">
        <v>256</v>
      </c>
      <c r="AG26" s="976"/>
      <c r="AH26" s="976"/>
      <c r="AI26" s="976"/>
      <c r="AJ26" s="977"/>
      <c r="AK26" s="960" t="s">
        <v>393</v>
      </c>
      <c r="AL26" s="960"/>
      <c r="AM26" s="960"/>
      <c r="AN26" s="960"/>
      <c r="AO26" s="961"/>
      <c r="AP26" s="959" t="s">
        <v>361</v>
      </c>
      <c r="AQ26" s="960"/>
      <c r="AR26" s="960"/>
      <c r="AS26" s="960"/>
      <c r="AT26" s="961"/>
      <c r="AU26" s="959" t="s">
        <v>460</v>
      </c>
      <c r="AV26" s="960"/>
      <c r="AW26" s="960"/>
      <c r="AX26" s="960"/>
      <c r="AY26" s="961"/>
      <c r="AZ26" s="959" t="s">
        <v>461</v>
      </c>
      <c r="BA26" s="960"/>
      <c r="BB26" s="960"/>
      <c r="BC26" s="960"/>
      <c r="BD26" s="961"/>
      <c r="BE26" s="959" t="s">
        <v>449</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249</v>
      </c>
      <c r="C28" s="690"/>
      <c r="D28" s="690"/>
      <c r="E28" s="690"/>
      <c r="F28" s="690"/>
      <c r="G28" s="690"/>
      <c r="H28" s="690"/>
      <c r="I28" s="690"/>
      <c r="J28" s="690"/>
      <c r="K28" s="690"/>
      <c r="L28" s="690"/>
      <c r="M28" s="690"/>
      <c r="N28" s="690"/>
      <c r="O28" s="690"/>
      <c r="P28" s="691"/>
      <c r="Q28" s="744">
        <v>4485</v>
      </c>
      <c r="R28" s="745"/>
      <c r="S28" s="745"/>
      <c r="T28" s="745"/>
      <c r="U28" s="745"/>
      <c r="V28" s="745">
        <v>4377</v>
      </c>
      <c r="W28" s="745"/>
      <c r="X28" s="745"/>
      <c r="Y28" s="745"/>
      <c r="Z28" s="745"/>
      <c r="AA28" s="745">
        <v>108</v>
      </c>
      <c r="AB28" s="745"/>
      <c r="AC28" s="745"/>
      <c r="AD28" s="745"/>
      <c r="AE28" s="746"/>
      <c r="AF28" s="747">
        <v>108</v>
      </c>
      <c r="AG28" s="745"/>
      <c r="AH28" s="745"/>
      <c r="AI28" s="745"/>
      <c r="AJ28" s="748"/>
      <c r="AK28" s="749">
        <v>304</v>
      </c>
      <c r="AL28" s="745"/>
      <c r="AM28" s="745"/>
      <c r="AN28" s="745"/>
      <c r="AO28" s="745"/>
      <c r="AP28" s="745" t="s">
        <v>208</v>
      </c>
      <c r="AQ28" s="745"/>
      <c r="AR28" s="745"/>
      <c r="AS28" s="745"/>
      <c r="AT28" s="745"/>
      <c r="AU28" s="745" t="s">
        <v>208</v>
      </c>
      <c r="AV28" s="745"/>
      <c r="AW28" s="745"/>
      <c r="AX28" s="745"/>
      <c r="AY28" s="745"/>
      <c r="AZ28" s="750" t="s">
        <v>208</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202</v>
      </c>
      <c r="C29" s="706"/>
      <c r="D29" s="706"/>
      <c r="E29" s="706"/>
      <c r="F29" s="706"/>
      <c r="G29" s="706"/>
      <c r="H29" s="706"/>
      <c r="I29" s="706"/>
      <c r="J29" s="706"/>
      <c r="K29" s="706"/>
      <c r="L29" s="706"/>
      <c r="M29" s="706"/>
      <c r="N29" s="706"/>
      <c r="O29" s="706"/>
      <c r="P29" s="707"/>
      <c r="Q29" s="708">
        <v>620</v>
      </c>
      <c r="R29" s="709"/>
      <c r="S29" s="709"/>
      <c r="T29" s="709"/>
      <c r="U29" s="709"/>
      <c r="V29" s="709">
        <v>619</v>
      </c>
      <c r="W29" s="709"/>
      <c r="X29" s="709"/>
      <c r="Y29" s="709"/>
      <c r="Z29" s="709"/>
      <c r="AA29" s="709">
        <v>1</v>
      </c>
      <c r="AB29" s="709"/>
      <c r="AC29" s="709"/>
      <c r="AD29" s="709"/>
      <c r="AE29" s="710"/>
      <c r="AF29" s="711">
        <v>1</v>
      </c>
      <c r="AG29" s="712"/>
      <c r="AH29" s="712"/>
      <c r="AI29" s="712"/>
      <c r="AJ29" s="713"/>
      <c r="AK29" s="714">
        <v>137</v>
      </c>
      <c r="AL29" s="709"/>
      <c r="AM29" s="709"/>
      <c r="AN29" s="709"/>
      <c r="AO29" s="709"/>
      <c r="AP29" s="709" t="s">
        <v>208</v>
      </c>
      <c r="AQ29" s="709"/>
      <c r="AR29" s="709"/>
      <c r="AS29" s="709"/>
      <c r="AT29" s="709"/>
      <c r="AU29" s="709" t="s">
        <v>208</v>
      </c>
      <c r="AV29" s="709"/>
      <c r="AW29" s="709"/>
      <c r="AX29" s="709"/>
      <c r="AY29" s="709"/>
      <c r="AZ29" s="753" t="s">
        <v>208</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462</v>
      </c>
      <c r="C30" s="706"/>
      <c r="D30" s="706"/>
      <c r="E30" s="706"/>
      <c r="F30" s="706"/>
      <c r="G30" s="706"/>
      <c r="H30" s="706"/>
      <c r="I30" s="706"/>
      <c r="J30" s="706"/>
      <c r="K30" s="706"/>
      <c r="L30" s="706"/>
      <c r="M30" s="706"/>
      <c r="N30" s="706"/>
      <c r="O30" s="706"/>
      <c r="P30" s="707"/>
      <c r="Q30" s="708">
        <v>4490</v>
      </c>
      <c r="R30" s="709"/>
      <c r="S30" s="709"/>
      <c r="T30" s="709"/>
      <c r="U30" s="709"/>
      <c r="V30" s="709">
        <v>4355</v>
      </c>
      <c r="W30" s="709"/>
      <c r="X30" s="709"/>
      <c r="Y30" s="709"/>
      <c r="Z30" s="709"/>
      <c r="AA30" s="709">
        <v>135</v>
      </c>
      <c r="AB30" s="709"/>
      <c r="AC30" s="709"/>
      <c r="AD30" s="709"/>
      <c r="AE30" s="710"/>
      <c r="AF30" s="711">
        <v>135</v>
      </c>
      <c r="AG30" s="712"/>
      <c r="AH30" s="712"/>
      <c r="AI30" s="712"/>
      <c r="AJ30" s="713"/>
      <c r="AK30" s="714">
        <v>638</v>
      </c>
      <c r="AL30" s="709"/>
      <c r="AM30" s="709"/>
      <c r="AN30" s="709"/>
      <c r="AO30" s="709"/>
      <c r="AP30" s="709" t="s">
        <v>208</v>
      </c>
      <c r="AQ30" s="709"/>
      <c r="AR30" s="709"/>
      <c r="AS30" s="709"/>
      <c r="AT30" s="709"/>
      <c r="AU30" s="709" t="s">
        <v>208</v>
      </c>
      <c r="AV30" s="709"/>
      <c r="AW30" s="709"/>
      <c r="AX30" s="709"/>
      <c r="AY30" s="709"/>
      <c r="AZ30" s="753" t="s">
        <v>208</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464</v>
      </c>
      <c r="C31" s="706"/>
      <c r="D31" s="706"/>
      <c r="E31" s="706"/>
      <c r="F31" s="706"/>
      <c r="G31" s="706"/>
      <c r="H31" s="706"/>
      <c r="I31" s="706"/>
      <c r="J31" s="706"/>
      <c r="K31" s="706"/>
      <c r="L31" s="706"/>
      <c r="M31" s="706"/>
      <c r="N31" s="706"/>
      <c r="O31" s="706"/>
      <c r="P31" s="707"/>
      <c r="Q31" s="708">
        <v>1007</v>
      </c>
      <c r="R31" s="709"/>
      <c r="S31" s="709"/>
      <c r="T31" s="709"/>
      <c r="U31" s="709"/>
      <c r="V31" s="709">
        <v>868</v>
      </c>
      <c r="W31" s="709"/>
      <c r="X31" s="709"/>
      <c r="Y31" s="709"/>
      <c r="Z31" s="709"/>
      <c r="AA31" s="709">
        <v>139</v>
      </c>
      <c r="AB31" s="709"/>
      <c r="AC31" s="709"/>
      <c r="AD31" s="709"/>
      <c r="AE31" s="710"/>
      <c r="AF31" s="711">
        <v>691</v>
      </c>
      <c r="AG31" s="712"/>
      <c r="AH31" s="712"/>
      <c r="AI31" s="712"/>
      <c r="AJ31" s="713"/>
      <c r="AK31" s="714">
        <v>60</v>
      </c>
      <c r="AL31" s="709"/>
      <c r="AM31" s="709"/>
      <c r="AN31" s="709"/>
      <c r="AO31" s="709"/>
      <c r="AP31" s="709">
        <v>4706</v>
      </c>
      <c r="AQ31" s="709"/>
      <c r="AR31" s="709"/>
      <c r="AS31" s="709"/>
      <c r="AT31" s="709"/>
      <c r="AU31" s="709">
        <v>598</v>
      </c>
      <c r="AV31" s="709"/>
      <c r="AW31" s="709"/>
      <c r="AX31" s="709"/>
      <c r="AY31" s="709"/>
      <c r="AZ31" s="753" t="s">
        <v>208</v>
      </c>
      <c r="BA31" s="753"/>
      <c r="BB31" s="753"/>
      <c r="BC31" s="753"/>
      <c r="BD31" s="753"/>
      <c r="BE31" s="715" t="s">
        <v>466</v>
      </c>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467</v>
      </c>
      <c r="C32" s="706"/>
      <c r="D32" s="706"/>
      <c r="E32" s="706"/>
      <c r="F32" s="706"/>
      <c r="G32" s="706"/>
      <c r="H32" s="706"/>
      <c r="I32" s="706"/>
      <c r="J32" s="706"/>
      <c r="K32" s="706"/>
      <c r="L32" s="706"/>
      <c r="M32" s="706"/>
      <c r="N32" s="706"/>
      <c r="O32" s="706"/>
      <c r="P32" s="707"/>
      <c r="Q32" s="708">
        <v>400</v>
      </c>
      <c r="R32" s="709"/>
      <c r="S32" s="709"/>
      <c r="T32" s="709"/>
      <c r="U32" s="709"/>
      <c r="V32" s="709">
        <v>378</v>
      </c>
      <c r="W32" s="709"/>
      <c r="X32" s="709"/>
      <c r="Y32" s="709"/>
      <c r="Z32" s="709"/>
      <c r="AA32" s="709">
        <v>22</v>
      </c>
      <c r="AB32" s="709"/>
      <c r="AC32" s="709"/>
      <c r="AD32" s="709"/>
      <c r="AE32" s="710"/>
      <c r="AF32" s="711">
        <v>717</v>
      </c>
      <c r="AG32" s="712"/>
      <c r="AH32" s="712"/>
      <c r="AI32" s="712"/>
      <c r="AJ32" s="713"/>
      <c r="AK32" s="714">
        <v>10</v>
      </c>
      <c r="AL32" s="709"/>
      <c r="AM32" s="709"/>
      <c r="AN32" s="709"/>
      <c r="AO32" s="709"/>
      <c r="AP32" s="709">
        <v>2744</v>
      </c>
      <c r="AQ32" s="709"/>
      <c r="AR32" s="709"/>
      <c r="AS32" s="709"/>
      <c r="AT32" s="709"/>
      <c r="AU32" s="709">
        <v>162</v>
      </c>
      <c r="AV32" s="709"/>
      <c r="AW32" s="709"/>
      <c r="AX32" s="709"/>
      <c r="AY32" s="709"/>
      <c r="AZ32" s="753" t="s">
        <v>208</v>
      </c>
      <c r="BA32" s="753"/>
      <c r="BB32" s="753"/>
      <c r="BC32" s="753"/>
      <c r="BD32" s="753"/>
      <c r="BE32" s="715" t="s">
        <v>466</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t="s">
        <v>457</v>
      </c>
      <c r="C33" s="706"/>
      <c r="D33" s="706"/>
      <c r="E33" s="706"/>
      <c r="F33" s="706"/>
      <c r="G33" s="706"/>
      <c r="H33" s="706"/>
      <c r="I33" s="706"/>
      <c r="J33" s="706"/>
      <c r="K33" s="706"/>
      <c r="L33" s="706"/>
      <c r="M33" s="706"/>
      <c r="N33" s="706"/>
      <c r="O33" s="706"/>
      <c r="P33" s="707"/>
      <c r="Q33" s="708">
        <v>1721</v>
      </c>
      <c r="R33" s="709"/>
      <c r="S33" s="709"/>
      <c r="T33" s="709"/>
      <c r="U33" s="709"/>
      <c r="V33" s="709">
        <v>1640</v>
      </c>
      <c r="W33" s="709"/>
      <c r="X33" s="709"/>
      <c r="Y33" s="709"/>
      <c r="Z33" s="709"/>
      <c r="AA33" s="709">
        <v>81</v>
      </c>
      <c r="AB33" s="709"/>
      <c r="AC33" s="709"/>
      <c r="AD33" s="709"/>
      <c r="AE33" s="710"/>
      <c r="AF33" s="711">
        <v>899</v>
      </c>
      <c r="AG33" s="712"/>
      <c r="AH33" s="712"/>
      <c r="AI33" s="712"/>
      <c r="AJ33" s="713"/>
      <c r="AK33" s="714">
        <v>818</v>
      </c>
      <c r="AL33" s="709"/>
      <c r="AM33" s="709"/>
      <c r="AN33" s="709"/>
      <c r="AO33" s="709"/>
      <c r="AP33" s="709">
        <v>14377</v>
      </c>
      <c r="AQ33" s="709"/>
      <c r="AR33" s="709"/>
      <c r="AS33" s="709"/>
      <c r="AT33" s="709"/>
      <c r="AU33" s="709">
        <v>8986</v>
      </c>
      <c r="AV33" s="709"/>
      <c r="AW33" s="709"/>
      <c r="AX33" s="709"/>
      <c r="AY33" s="709"/>
      <c r="AZ33" s="753" t="s">
        <v>208</v>
      </c>
      <c r="BA33" s="753"/>
      <c r="BB33" s="753"/>
      <c r="BC33" s="753"/>
      <c r="BD33" s="753"/>
      <c r="BE33" s="715" t="s">
        <v>466</v>
      </c>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t="s">
        <v>468</v>
      </c>
      <c r="C34" s="706"/>
      <c r="D34" s="706"/>
      <c r="E34" s="706"/>
      <c r="F34" s="706"/>
      <c r="G34" s="706"/>
      <c r="H34" s="706"/>
      <c r="I34" s="706"/>
      <c r="J34" s="706"/>
      <c r="K34" s="706"/>
      <c r="L34" s="706"/>
      <c r="M34" s="706"/>
      <c r="N34" s="706"/>
      <c r="O34" s="706"/>
      <c r="P34" s="707"/>
      <c r="Q34" s="708">
        <v>2340</v>
      </c>
      <c r="R34" s="709"/>
      <c r="S34" s="709"/>
      <c r="T34" s="709"/>
      <c r="U34" s="709"/>
      <c r="V34" s="709">
        <v>2341</v>
      </c>
      <c r="W34" s="709"/>
      <c r="X34" s="709"/>
      <c r="Y34" s="709"/>
      <c r="Z34" s="709"/>
      <c r="AA34" s="709">
        <v>-1</v>
      </c>
      <c r="AB34" s="709"/>
      <c r="AC34" s="709"/>
      <c r="AD34" s="709"/>
      <c r="AE34" s="710"/>
      <c r="AF34" s="711">
        <v>281</v>
      </c>
      <c r="AG34" s="712"/>
      <c r="AH34" s="712"/>
      <c r="AI34" s="712"/>
      <c r="AJ34" s="713"/>
      <c r="AK34" s="714">
        <v>563</v>
      </c>
      <c r="AL34" s="709"/>
      <c r="AM34" s="709"/>
      <c r="AN34" s="709"/>
      <c r="AO34" s="709"/>
      <c r="AP34" s="709">
        <v>718</v>
      </c>
      <c r="AQ34" s="709"/>
      <c r="AR34" s="709"/>
      <c r="AS34" s="709"/>
      <c r="AT34" s="709"/>
      <c r="AU34" s="709">
        <v>369</v>
      </c>
      <c r="AV34" s="709"/>
      <c r="AW34" s="709"/>
      <c r="AX34" s="709"/>
      <c r="AY34" s="709"/>
      <c r="AZ34" s="753" t="s">
        <v>208</v>
      </c>
      <c r="BA34" s="753"/>
      <c r="BB34" s="753"/>
      <c r="BC34" s="753"/>
      <c r="BD34" s="753"/>
      <c r="BE34" s="715" t="s">
        <v>466</v>
      </c>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t="s">
        <v>331</v>
      </c>
      <c r="C35" s="706"/>
      <c r="D35" s="706"/>
      <c r="E35" s="706"/>
      <c r="F35" s="706"/>
      <c r="G35" s="706"/>
      <c r="H35" s="706"/>
      <c r="I35" s="706"/>
      <c r="J35" s="706"/>
      <c r="K35" s="706"/>
      <c r="L35" s="706"/>
      <c r="M35" s="706"/>
      <c r="N35" s="706"/>
      <c r="O35" s="706"/>
      <c r="P35" s="707"/>
      <c r="Q35" s="708">
        <v>19</v>
      </c>
      <c r="R35" s="709"/>
      <c r="S35" s="709"/>
      <c r="T35" s="709"/>
      <c r="U35" s="709"/>
      <c r="V35" s="709">
        <v>18</v>
      </c>
      <c r="W35" s="709"/>
      <c r="X35" s="709"/>
      <c r="Y35" s="709"/>
      <c r="Z35" s="709"/>
      <c r="AA35" s="709">
        <v>1</v>
      </c>
      <c r="AB35" s="709"/>
      <c r="AC35" s="709"/>
      <c r="AD35" s="709"/>
      <c r="AE35" s="710"/>
      <c r="AF35" s="711">
        <v>1</v>
      </c>
      <c r="AG35" s="712"/>
      <c r="AH35" s="712"/>
      <c r="AI35" s="712"/>
      <c r="AJ35" s="713"/>
      <c r="AK35" s="714">
        <v>2</v>
      </c>
      <c r="AL35" s="709"/>
      <c r="AM35" s="709"/>
      <c r="AN35" s="709"/>
      <c r="AO35" s="709"/>
      <c r="AP35" s="709" t="s">
        <v>208</v>
      </c>
      <c r="AQ35" s="709"/>
      <c r="AR35" s="709"/>
      <c r="AS35" s="709"/>
      <c r="AT35" s="709"/>
      <c r="AU35" s="709" t="s">
        <v>208</v>
      </c>
      <c r="AV35" s="709"/>
      <c r="AW35" s="709"/>
      <c r="AX35" s="709"/>
      <c r="AY35" s="709"/>
      <c r="AZ35" s="753" t="s">
        <v>208</v>
      </c>
      <c r="BA35" s="753"/>
      <c r="BB35" s="753"/>
      <c r="BC35" s="753"/>
      <c r="BD35" s="753"/>
      <c r="BE35" s="715" t="s">
        <v>23</v>
      </c>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470</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258</v>
      </c>
      <c r="B63" s="728" t="s">
        <v>378</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2832</v>
      </c>
      <c r="AG63" s="732"/>
      <c r="AH63" s="732"/>
      <c r="AI63" s="732"/>
      <c r="AJ63" s="735"/>
      <c r="AK63" s="736"/>
      <c r="AL63" s="737"/>
      <c r="AM63" s="737"/>
      <c r="AN63" s="737"/>
      <c r="AO63" s="737"/>
      <c r="AP63" s="732"/>
      <c r="AQ63" s="732"/>
      <c r="AR63" s="732"/>
      <c r="AS63" s="732"/>
      <c r="AT63" s="732"/>
      <c r="AU63" s="732"/>
      <c r="AV63" s="732"/>
      <c r="AW63" s="732"/>
      <c r="AX63" s="732"/>
      <c r="AY63" s="732"/>
      <c r="AZ63" s="762"/>
      <c r="BA63" s="762"/>
      <c r="BB63" s="762"/>
      <c r="BC63" s="762"/>
      <c r="BD63" s="762"/>
      <c r="BE63" s="738"/>
      <c r="BF63" s="738"/>
      <c r="BG63" s="738"/>
      <c r="BH63" s="738"/>
      <c r="BI63" s="739"/>
      <c r="BJ63" s="740" t="s">
        <v>208</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455</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415</v>
      </c>
      <c r="B66" s="954"/>
      <c r="C66" s="954"/>
      <c r="D66" s="954"/>
      <c r="E66" s="954"/>
      <c r="F66" s="954"/>
      <c r="G66" s="954"/>
      <c r="H66" s="954"/>
      <c r="I66" s="954"/>
      <c r="J66" s="954"/>
      <c r="K66" s="954"/>
      <c r="L66" s="954"/>
      <c r="M66" s="954"/>
      <c r="N66" s="954"/>
      <c r="O66" s="954"/>
      <c r="P66" s="955"/>
      <c r="Q66" s="959" t="s">
        <v>456</v>
      </c>
      <c r="R66" s="960"/>
      <c r="S66" s="960"/>
      <c r="T66" s="960"/>
      <c r="U66" s="961"/>
      <c r="V66" s="959" t="s">
        <v>458</v>
      </c>
      <c r="W66" s="960"/>
      <c r="X66" s="960"/>
      <c r="Y66" s="960"/>
      <c r="Z66" s="961"/>
      <c r="AA66" s="959" t="s">
        <v>459</v>
      </c>
      <c r="AB66" s="960"/>
      <c r="AC66" s="960"/>
      <c r="AD66" s="960"/>
      <c r="AE66" s="961"/>
      <c r="AF66" s="981" t="s">
        <v>256</v>
      </c>
      <c r="AG66" s="976"/>
      <c r="AH66" s="976"/>
      <c r="AI66" s="976"/>
      <c r="AJ66" s="982"/>
      <c r="AK66" s="959" t="s">
        <v>393</v>
      </c>
      <c r="AL66" s="954"/>
      <c r="AM66" s="954"/>
      <c r="AN66" s="954"/>
      <c r="AO66" s="955"/>
      <c r="AP66" s="959" t="s">
        <v>361</v>
      </c>
      <c r="AQ66" s="960"/>
      <c r="AR66" s="960"/>
      <c r="AS66" s="960"/>
      <c r="AT66" s="961"/>
      <c r="AU66" s="959" t="s">
        <v>471</v>
      </c>
      <c r="AV66" s="960"/>
      <c r="AW66" s="960"/>
      <c r="AX66" s="960"/>
      <c r="AY66" s="961"/>
      <c r="AZ66" s="959" t="s">
        <v>449</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435</v>
      </c>
      <c r="C68" s="690"/>
      <c r="D68" s="690"/>
      <c r="E68" s="690"/>
      <c r="F68" s="690"/>
      <c r="G68" s="690"/>
      <c r="H68" s="690"/>
      <c r="I68" s="690"/>
      <c r="J68" s="690"/>
      <c r="K68" s="690"/>
      <c r="L68" s="690"/>
      <c r="M68" s="690"/>
      <c r="N68" s="690"/>
      <c r="O68" s="690"/>
      <c r="P68" s="691"/>
      <c r="Q68" s="692">
        <v>539</v>
      </c>
      <c r="R68" s="693"/>
      <c r="S68" s="693"/>
      <c r="T68" s="693"/>
      <c r="U68" s="693"/>
      <c r="V68" s="693">
        <v>522</v>
      </c>
      <c r="W68" s="693"/>
      <c r="X68" s="693"/>
      <c r="Y68" s="693"/>
      <c r="Z68" s="693"/>
      <c r="AA68" s="693">
        <v>17</v>
      </c>
      <c r="AB68" s="693"/>
      <c r="AC68" s="693"/>
      <c r="AD68" s="693"/>
      <c r="AE68" s="693"/>
      <c r="AF68" s="693">
        <v>17</v>
      </c>
      <c r="AG68" s="693"/>
      <c r="AH68" s="693"/>
      <c r="AI68" s="693"/>
      <c r="AJ68" s="693"/>
      <c r="AK68" s="693" t="s">
        <v>208</v>
      </c>
      <c r="AL68" s="693"/>
      <c r="AM68" s="693"/>
      <c r="AN68" s="693"/>
      <c r="AO68" s="693"/>
      <c r="AP68" s="693" t="s">
        <v>208</v>
      </c>
      <c r="AQ68" s="693"/>
      <c r="AR68" s="693"/>
      <c r="AS68" s="693"/>
      <c r="AT68" s="693"/>
      <c r="AU68" s="693" t="s">
        <v>208</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547</v>
      </c>
      <c r="C69" s="706"/>
      <c r="D69" s="706"/>
      <c r="E69" s="706"/>
      <c r="F69" s="706"/>
      <c r="G69" s="706"/>
      <c r="H69" s="706"/>
      <c r="I69" s="706"/>
      <c r="J69" s="706"/>
      <c r="K69" s="706"/>
      <c r="L69" s="706"/>
      <c r="M69" s="706"/>
      <c r="N69" s="706"/>
      <c r="O69" s="706"/>
      <c r="P69" s="707"/>
      <c r="Q69" s="708">
        <v>159202</v>
      </c>
      <c r="R69" s="709"/>
      <c r="S69" s="709"/>
      <c r="T69" s="709"/>
      <c r="U69" s="709"/>
      <c r="V69" s="709">
        <v>154250</v>
      </c>
      <c r="W69" s="709"/>
      <c r="X69" s="709"/>
      <c r="Y69" s="709"/>
      <c r="Z69" s="709"/>
      <c r="AA69" s="709">
        <v>4952</v>
      </c>
      <c r="AB69" s="709"/>
      <c r="AC69" s="709"/>
      <c r="AD69" s="709"/>
      <c r="AE69" s="709"/>
      <c r="AF69" s="709">
        <v>4952</v>
      </c>
      <c r="AG69" s="709"/>
      <c r="AH69" s="709"/>
      <c r="AI69" s="709"/>
      <c r="AJ69" s="709"/>
      <c r="AK69" s="709">
        <v>263</v>
      </c>
      <c r="AL69" s="709"/>
      <c r="AM69" s="709"/>
      <c r="AN69" s="709"/>
      <c r="AO69" s="709"/>
      <c r="AP69" s="709" t="s">
        <v>208</v>
      </c>
      <c r="AQ69" s="709"/>
      <c r="AR69" s="709"/>
      <c r="AS69" s="709"/>
      <c r="AT69" s="709"/>
      <c r="AU69" s="709" t="s">
        <v>208</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185</v>
      </c>
      <c r="C70" s="706"/>
      <c r="D70" s="706"/>
      <c r="E70" s="706"/>
      <c r="F70" s="706"/>
      <c r="G70" s="706"/>
      <c r="H70" s="706"/>
      <c r="I70" s="706"/>
      <c r="J70" s="706"/>
      <c r="K70" s="706"/>
      <c r="L70" s="706"/>
      <c r="M70" s="706"/>
      <c r="N70" s="706"/>
      <c r="O70" s="706"/>
      <c r="P70" s="707"/>
      <c r="Q70" s="708">
        <v>35</v>
      </c>
      <c r="R70" s="709"/>
      <c r="S70" s="709"/>
      <c r="T70" s="709"/>
      <c r="U70" s="709"/>
      <c r="V70" s="709">
        <v>35</v>
      </c>
      <c r="W70" s="709"/>
      <c r="X70" s="709"/>
      <c r="Y70" s="709"/>
      <c r="Z70" s="709"/>
      <c r="AA70" s="709" t="s">
        <v>208</v>
      </c>
      <c r="AB70" s="709"/>
      <c r="AC70" s="709"/>
      <c r="AD70" s="709"/>
      <c r="AE70" s="709"/>
      <c r="AF70" s="709" t="s">
        <v>208</v>
      </c>
      <c r="AG70" s="709"/>
      <c r="AH70" s="709"/>
      <c r="AI70" s="709"/>
      <c r="AJ70" s="709"/>
      <c r="AK70" s="709">
        <v>20</v>
      </c>
      <c r="AL70" s="709"/>
      <c r="AM70" s="709"/>
      <c r="AN70" s="709"/>
      <c r="AO70" s="709"/>
      <c r="AP70" s="709" t="s">
        <v>208</v>
      </c>
      <c r="AQ70" s="709"/>
      <c r="AR70" s="709"/>
      <c r="AS70" s="709"/>
      <c r="AT70" s="709"/>
      <c r="AU70" s="709" t="s">
        <v>208</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548</v>
      </c>
      <c r="C71" s="706"/>
      <c r="D71" s="706"/>
      <c r="E71" s="706"/>
      <c r="F71" s="706"/>
      <c r="G71" s="706"/>
      <c r="H71" s="706"/>
      <c r="I71" s="706"/>
      <c r="J71" s="706"/>
      <c r="K71" s="706"/>
      <c r="L71" s="706"/>
      <c r="M71" s="706"/>
      <c r="N71" s="706"/>
      <c r="O71" s="706"/>
      <c r="P71" s="707"/>
      <c r="Q71" s="708">
        <v>61</v>
      </c>
      <c r="R71" s="709"/>
      <c r="S71" s="709"/>
      <c r="T71" s="709"/>
      <c r="U71" s="709"/>
      <c r="V71" s="709">
        <v>55</v>
      </c>
      <c r="W71" s="709"/>
      <c r="X71" s="709"/>
      <c r="Y71" s="709"/>
      <c r="Z71" s="709"/>
      <c r="AA71" s="709">
        <v>6</v>
      </c>
      <c r="AB71" s="709"/>
      <c r="AC71" s="709"/>
      <c r="AD71" s="709"/>
      <c r="AE71" s="709"/>
      <c r="AF71" s="709">
        <v>6</v>
      </c>
      <c r="AG71" s="709"/>
      <c r="AH71" s="709"/>
      <c r="AI71" s="709"/>
      <c r="AJ71" s="709"/>
      <c r="AK71" s="709">
        <v>6</v>
      </c>
      <c r="AL71" s="709"/>
      <c r="AM71" s="709"/>
      <c r="AN71" s="709"/>
      <c r="AO71" s="709"/>
      <c r="AP71" s="709" t="s">
        <v>208</v>
      </c>
      <c r="AQ71" s="709"/>
      <c r="AR71" s="709"/>
      <c r="AS71" s="709"/>
      <c r="AT71" s="709"/>
      <c r="AU71" s="709" t="s">
        <v>208</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t="s">
        <v>549</v>
      </c>
      <c r="C72" s="706"/>
      <c r="D72" s="706"/>
      <c r="E72" s="706"/>
      <c r="F72" s="706"/>
      <c r="G72" s="706"/>
      <c r="H72" s="706"/>
      <c r="I72" s="706"/>
      <c r="J72" s="706"/>
      <c r="K72" s="706"/>
      <c r="L72" s="706"/>
      <c r="M72" s="706"/>
      <c r="N72" s="706"/>
      <c r="O72" s="706"/>
      <c r="P72" s="707"/>
      <c r="Q72" s="708">
        <v>128</v>
      </c>
      <c r="R72" s="709"/>
      <c r="S72" s="709"/>
      <c r="T72" s="709"/>
      <c r="U72" s="709"/>
      <c r="V72" s="709">
        <v>128</v>
      </c>
      <c r="W72" s="709"/>
      <c r="X72" s="709"/>
      <c r="Y72" s="709"/>
      <c r="Z72" s="709"/>
      <c r="AA72" s="709" t="s">
        <v>208</v>
      </c>
      <c r="AB72" s="709"/>
      <c r="AC72" s="709"/>
      <c r="AD72" s="709"/>
      <c r="AE72" s="709"/>
      <c r="AF72" s="709" t="s">
        <v>208</v>
      </c>
      <c r="AG72" s="709"/>
      <c r="AH72" s="709"/>
      <c r="AI72" s="709"/>
      <c r="AJ72" s="709"/>
      <c r="AK72" s="709">
        <v>8</v>
      </c>
      <c r="AL72" s="709"/>
      <c r="AM72" s="709"/>
      <c r="AN72" s="709"/>
      <c r="AO72" s="709"/>
      <c r="AP72" s="709" t="s">
        <v>208</v>
      </c>
      <c r="AQ72" s="709"/>
      <c r="AR72" s="709"/>
      <c r="AS72" s="709"/>
      <c r="AT72" s="709"/>
      <c r="AU72" s="709" t="s">
        <v>208</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t="s">
        <v>554</v>
      </c>
      <c r="C73" s="706"/>
      <c r="D73" s="706"/>
      <c r="E73" s="706"/>
      <c r="F73" s="706"/>
      <c r="G73" s="706"/>
      <c r="H73" s="706"/>
      <c r="I73" s="706"/>
      <c r="J73" s="706"/>
      <c r="K73" s="706"/>
      <c r="L73" s="706"/>
      <c r="M73" s="706"/>
      <c r="N73" s="706"/>
      <c r="O73" s="706"/>
      <c r="P73" s="707"/>
      <c r="Q73" s="708">
        <v>14</v>
      </c>
      <c r="R73" s="709"/>
      <c r="S73" s="709"/>
      <c r="T73" s="709"/>
      <c r="U73" s="709"/>
      <c r="V73" s="709">
        <v>12</v>
      </c>
      <c r="W73" s="709"/>
      <c r="X73" s="709"/>
      <c r="Y73" s="709"/>
      <c r="Z73" s="709"/>
      <c r="AA73" s="709">
        <v>2</v>
      </c>
      <c r="AB73" s="709"/>
      <c r="AC73" s="709"/>
      <c r="AD73" s="709"/>
      <c r="AE73" s="709"/>
      <c r="AF73" s="709">
        <v>2</v>
      </c>
      <c r="AG73" s="709"/>
      <c r="AH73" s="709"/>
      <c r="AI73" s="709"/>
      <c r="AJ73" s="709"/>
      <c r="AK73" s="709" t="s">
        <v>208</v>
      </c>
      <c r="AL73" s="709"/>
      <c r="AM73" s="709"/>
      <c r="AN73" s="709"/>
      <c r="AO73" s="709"/>
      <c r="AP73" s="709" t="s">
        <v>208</v>
      </c>
      <c r="AQ73" s="709"/>
      <c r="AR73" s="709"/>
      <c r="AS73" s="709"/>
      <c r="AT73" s="709"/>
      <c r="AU73" s="709" t="s">
        <v>208</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t="s">
        <v>465</v>
      </c>
      <c r="C74" s="706"/>
      <c r="D74" s="706"/>
      <c r="E74" s="706"/>
      <c r="F74" s="706"/>
      <c r="G74" s="706"/>
      <c r="H74" s="706"/>
      <c r="I74" s="706"/>
      <c r="J74" s="706"/>
      <c r="K74" s="706"/>
      <c r="L74" s="706"/>
      <c r="M74" s="706"/>
      <c r="N74" s="706"/>
      <c r="O74" s="706"/>
      <c r="P74" s="707"/>
      <c r="Q74" s="708">
        <v>95</v>
      </c>
      <c r="R74" s="709"/>
      <c r="S74" s="709"/>
      <c r="T74" s="709"/>
      <c r="U74" s="709"/>
      <c r="V74" s="709">
        <v>90</v>
      </c>
      <c r="W74" s="709"/>
      <c r="X74" s="709"/>
      <c r="Y74" s="709"/>
      <c r="Z74" s="709"/>
      <c r="AA74" s="709">
        <v>5</v>
      </c>
      <c r="AB74" s="709"/>
      <c r="AC74" s="709"/>
      <c r="AD74" s="709"/>
      <c r="AE74" s="709"/>
      <c r="AF74" s="709">
        <v>5</v>
      </c>
      <c r="AG74" s="709"/>
      <c r="AH74" s="709"/>
      <c r="AI74" s="709"/>
      <c r="AJ74" s="709"/>
      <c r="AK74" s="709">
        <v>6</v>
      </c>
      <c r="AL74" s="709"/>
      <c r="AM74" s="709"/>
      <c r="AN74" s="709"/>
      <c r="AO74" s="709"/>
      <c r="AP74" s="709" t="s">
        <v>208</v>
      </c>
      <c r="AQ74" s="709"/>
      <c r="AR74" s="709"/>
      <c r="AS74" s="709"/>
      <c r="AT74" s="709"/>
      <c r="AU74" s="709" t="s">
        <v>208</v>
      </c>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t="s">
        <v>550</v>
      </c>
      <c r="C75" s="706"/>
      <c r="D75" s="706"/>
      <c r="E75" s="706"/>
      <c r="F75" s="706"/>
      <c r="G75" s="706"/>
      <c r="H75" s="706"/>
      <c r="I75" s="706"/>
      <c r="J75" s="706"/>
      <c r="K75" s="706"/>
      <c r="L75" s="706"/>
      <c r="M75" s="706"/>
      <c r="N75" s="706"/>
      <c r="O75" s="706"/>
      <c r="P75" s="707"/>
      <c r="Q75" s="717">
        <v>21</v>
      </c>
      <c r="R75" s="712"/>
      <c r="S75" s="712"/>
      <c r="T75" s="712"/>
      <c r="U75" s="714"/>
      <c r="V75" s="710">
        <v>20</v>
      </c>
      <c r="W75" s="712"/>
      <c r="X75" s="712"/>
      <c r="Y75" s="712"/>
      <c r="Z75" s="714"/>
      <c r="AA75" s="710">
        <v>1</v>
      </c>
      <c r="AB75" s="712"/>
      <c r="AC75" s="712"/>
      <c r="AD75" s="712"/>
      <c r="AE75" s="714"/>
      <c r="AF75" s="710">
        <v>1</v>
      </c>
      <c r="AG75" s="712"/>
      <c r="AH75" s="712"/>
      <c r="AI75" s="712"/>
      <c r="AJ75" s="714"/>
      <c r="AK75" s="709" t="s">
        <v>208</v>
      </c>
      <c r="AL75" s="709"/>
      <c r="AM75" s="709"/>
      <c r="AN75" s="709"/>
      <c r="AO75" s="709"/>
      <c r="AP75" s="710" t="s">
        <v>208</v>
      </c>
      <c r="AQ75" s="712"/>
      <c r="AR75" s="712"/>
      <c r="AS75" s="712"/>
      <c r="AT75" s="714"/>
      <c r="AU75" s="710" t="s">
        <v>208</v>
      </c>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t="s">
        <v>551</v>
      </c>
      <c r="C76" s="706"/>
      <c r="D76" s="706"/>
      <c r="E76" s="706"/>
      <c r="F76" s="706"/>
      <c r="G76" s="706"/>
      <c r="H76" s="706"/>
      <c r="I76" s="706"/>
      <c r="J76" s="706"/>
      <c r="K76" s="706"/>
      <c r="L76" s="706"/>
      <c r="M76" s="706"/>
      <c r="N76" s="706"/>
      <c r="O76" s="706"/>
      <c r="P76" s="707"/>
      <c r="Q76" s="717">
        <v>76</v>
      </c>
      <c r="R76" s="712"/>
      <c r="S76" s="712"/>
      <c r="T76" s="712"/>
      <c r="U76" s="714"/>
      <c r="V76" s="710">
        <v>63</v>
      </c>
      <c r="W76" s="712"/>
      <c r="X76" s="712"/>
      <c r="Y76" s="712"/>
      <c r="Z76" s="714"/>
      <c r="AA76" s="710">
        <v>13</v>
      </c>
      <c r="AB76" s="712"/>
      <c r="AC76" s="712"/>
      <c r="AD76" s="712"/>
      <c r="AE76" s="714"/>
      <c r="AF76" s="710">
        <v>13</v>
      </c>
      <c r="AG76" s="712"/>
      <c r="AH76" s="712"/>
      <c r="AI76" s="712"/>
      <c r="AJ76" s="714"/>
      <c r="AK76" s="709" t="s">
        <v>208</v>
      </c>
      <c r="AL76" s="709"/>
      <c r="AM76" s="709"/>
      <c r="AN76" s="709"/>
      <c r="AO76" s="709"/>
      <c r="AP76" s="710" t="s">
        <v>208</v>
      </c>
      <c r="AQ76" s="712"/>
      <c r="AR76" s="712"/>
      <c r="AS76" s="712"/>
      <c r="AT76" s="714"/>
      <c r="AU76" s="710" t="s">
        <v>208</v>
      </c>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t="s">
        <v>182</v>
      </c>
      <c r="C77" s="706"/>
      <c r="D77" s="706"/>
      <c r="E77" s="706"/>
      <c r="F77" s="706"/>
      <c r="G77" s="706"/>
      <c r="H77" s="706"/>
      <c r="I77" s="706"/>
      <c r="J77" s="706"/>
      <c r="K77" s="706"/>
      <c r="L77" s="706"/>
      <c r="M77" s="706"/>
      <c r="N77" s="706"/>
      <c r="O77" s="706"/>
      <c r="P77" s="707"/>
      <c r="Q77" s="717">
        <v>115</v>
      </c>
      <c r="R77" s="712"/>
      <c r="S77" s="712"/>
      <c r="T77" s="712"/>
      <c r="U77" s="714"/>
      <c r="V77" s="710">
        <v>97</v>
      </c>
      <c r="W77" s="712"/>
      <c r="X77" s="712"/>
      <c r="Y77" s="712"/>
      <c r="Z77" s="714"/>
      <c r="AA77" s="710">
        <v>18</v>
      </c>
      <c r="AB77" s="712"/>
      <c r="AC77" s="712"/>
      <c r="AD77" s="712"/>
      <c r="AE77" s="714"/>
      <c r="AF77" s="710">
        <v>18</v>
      </c>
      <c r="AG77" s="712"/>
      <c r="AH77" s="712"/>
      <c r="AI77" s="712"/>
      <c r="AJ77" s="714"/>
      <c r="AK77" s="709" t="s">
        <v>208</v>
      </c>
      <c r="AL77" s="709"/>
      <c r="AM77" s="709"/>
      <c r="AN77" s="709"/>
      <c r="AO77" s="709"/>
      <c r="AP77" s="710" t="s">
        <v>208</v>
      </c>
      <c r="AQ77" s="712"/>
      <c r="AR77" s="712"/>
      <c r="AS77" s="712"/>
      <c r="AT77" s="714"/>
      <c r="AU77" s="710" t="s">
        <v>208</v>
      </c>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t="s">
        <v>552</v>
      </c>
      <c r="C78" s="706"/>
      <c r="D78" s="706"/>
      <c r="E78" s="706"/>
      <c r="F78" s="706"/>
      <c r="G78" s="706"/>
      <c r="H78" s="706"/>
      <c r="I78" s="706"/>
      <c r="J78" s="706"/>
      <c r="K78" s="706"/>
      <c r="L78" s="706"/>
      <c r="M78" s="706"/>
      <c r="N78" s="706"/>
      <c r="O78" s="706"/>
      <c r="P78" s="707"/>
      <c r="Q78" s="708">
        <v>1</v>
      </c>
      <c r="R78" s="709"/>
      <c r="S78" s="709"/>
      <c r="T78" s="709"/>
      <c r="U78" s="709"/>
      <c r="V78" s="709">
        <v>1</v>
      </c>
      <c r="W78" s="709"/>
      <c r="X78" s="709"/>
      <c r="Y78" s="709"/>
      <c r="Z78" s="709"/>
      <c r="AA78" s="709" t="s">
        <v>208</v>
      </c>
      <c r="AB78" s="709"/>
      <c r="AC78" s="709"/>
      <c r="AD78" s="709"/>
      <c r="AE78" s="709"/>
      <c r="AF78" s="709" t="s">
        <v>208</v>
      </c>
      <c r="AG78" s="709"/>
      <c r="AH78" s="709"/>
      <c r="AI78" s="709"/>
      <c r="AJ78" s="709"/>
      <c r="AK78" s="709" t="s">
        <v>208</v>
      </c>
      <c r="AL78" s="709"/>
      <c r="AM78" s="709"/>
      <c r="AN78" s="709"/>
      <c r="AO78" s="709"/>
      <c r="AP78" s="709" t="s">
        <v>208</v>
      </c>
      <c r="AQ78" s="709"/>
      <c r="AR78" s="709"/>
      <c r="AS78" s="709"/>
      <c r="AT78" s="709"/>
      <c r="AU78" s="709" t="s">
        <v>208</v>
      </c>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t="s">
        <v>553</v>
      </c>
      <c r="C79" s="706"/>
      <c r="D79" s="706"/>
      <c r="E79" s="706"/>
      <c r="F79" s="706"/>
      <c r="G79" s="706"/>
      <c r="H79" s="706"/>
      <c r="I79" s="706"/>
      <c r="J79" s="706"/>
      <c r="K79" s="706"/>
      <c r="L79" s="706"/>
      <c r="M79" s="706"/>
      <c r="N79" s="706"/>
      <c r="O79" s="706"/>
      <c r="P79" s="707"/>
      <c r="Q79" s="708">
        <v>154</v>
      </c>
      <c r="R79" s="709"/>
      <c r="S79" s="709"/>
      <c r="T79" s="709"/>
      <c r="U79" s="709"/>
      <c r="V79" s="709">
        <v>150</v>
      </c>
      <c r="W79" s="709"/>
      <c r="X79" s="709"/>
      <c r="Y79" s="709"/>
      <c r="Z79" s="709"/>
      <c r="AA79" s="709">
        <v>4</v>
      </c>
      <c r="AB79" s="709"/>
      <c r="AC79" s="709"/>
      <c r="AD79" s="709"/>
      <c r="AE79" s="709"/>
      <c r="AF79" s="709">
        <v>4</v>
      </c>
      <c r="AG79" s="709"/>
      <c r="AH79" s="709"/>
      <c r="AI79" s="709"/>
      <c r="AJ79" s="709"/>
      <c r="AK79" s="709" t="s">
        <v>208</v>
      </c>
      <c r="AL79" s="709"/>
      <c r="AM79" s="709"/>
      <c r="AN79" s="709"/>
      <c r="AO79" s="709"/>
      <c r="AP79" s="709" t="s">
        <v>208</v>
      </c>
      <c r="AQ79" s="709"/>
      <c r="AR79" s="709"/>
      <c r="AS79" s="709"/>
      <c r="AT79" s="709"/>
      <c r="AU79" s="709" t="s">
        <v>208</v>
      </c>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t="s">
        <v>293</v>
      </c>
      <c r="C80" s="706"/>
      <c r="D80" s="706"/>
      <c r="E80" s="706"/>
      <c r="F80" s="706"/>
      <c r="G80" s="706"/>
      <c r="H80" s="706"/>
      <c r="I80" s="706"/>
      <c r="J80" s="706"/>
      <c r="K80" s="706"/>
      <c r="L80" s="706"/>
      <c r="M80" s="706"/>
      <c r="N80" s="706"/>
      <c r="O80" s="706"/>
      <c r="P80" s="707"/>
      <c r="Q80" s="708">
        <v>3603</v>
      </c>
      <c r="R80" s="709"/>
      <c r="S80" s="709"/>
      <c r="T80" s="709"/>
      <c r="U80" s="709"/>
      <c r="V80" s="709">
        <v>3083</v>
      </c>
      <c r="W80" s="709"/>
      <c r="X80" s="709"/>
      <c r="Y80" s="709"/>
      <c r="Z80" s="709"/>
      <c r="AA80" s="709">
        <v>520</v>
      </c>
      <c r="AB80" s="709"/>
      <c r="AC80" s="709"/>
      <c r="AD80" s="709"/>
      <c r="AE80" s="709"/>
      <c r="AF80" s="709">
        <v>520</v>
      </c>
      <c r="AG80" s="709"/>
      <c r="AH80" s="709"/>
      <c r="AI80" s="709"/>
      <c r="AJ80" s="709"/>
      <c r="AK80" s="709" t="s">
        <v>208</v>
      </c>
      <c r="AL80" s="709"/>
      <c r="AM80" s="709"/>
      <c r="AN80" s="709"/>
      <c r="AO80" s="709"/>
      <c r="AP80" s="709" t="s">
        <v>208</v>
      </c>
      <c r="AQ80" s="709"/>
      <c r="AR80" s="709"/>
      <c r="AS80" s="709"/>
      <c r="AT80" s="709"/>
      <c r="AU80" s="709" t="s">
        <v>208</v>
      </c>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t="s">
        <v>542</v>
      </c>
      <c r="C81" s="706"/>
      <c r="D81" s="706"/>
      <c r="E81" s="706"/>
      <c r="F81" s="706"/>
      <c r="G81" s="706"/>
      <c r="H81" s="706"/>
      <c r="I81" s="706"/>
      <c r="J81" s="706"/>
      <c r="K81" s="706"/>
      <c r="L81" s="706"/>
      <c r="M81" s="706"/>
      <c r="N81" s="706"/>
      <c r="O81" s="706"/>
      <c r="P81" s="707"/>
      <c r="Q81" s="708">
        <v>5</v>
      </c>
      <c r="R81" s="709"/>
      <c r="S81" s="709"/>
      <c r="T81" s="709"/>
      <c r="U81" s="709"/>
      <c r="V81" s="709">
        <v>3</v>
      </c>
      <c r="W81" s="709"/>
      <c r="X81" s="709"/>
      <c r="Y81" s="709"/>
      <c r="Z81" s="709"/>
      <c r="AA81" s="709">
        <v>2</v>
      </c>
      <c r="AB81" s="709"/>
      <c r="AC81" s="709"/>
      <c r="AD81" s="709"/>
      <c r="AE81" s="709"/>
      <c r="AF81" s="709">
        <v>2</v>
      </c>
      <c r="AG81" s="709"/>
      <c r="AH81" s="709"/>
      <c r="AI81" s="709"/>
      <c r="AJ81" s="709"/>
      <c r="AK81" s="709" t="s">
        <v>208</v>
      </c>
      <c r="AL81" s="709"/>
      <c r="AM81" s="709"/>
      <c r="AN81" s="709"/>
      <c r="AO81" s="709"/>
      <c r="AP81" s="709" t="s">
        <v>208</v>
      </c>
      <c r="AQ81" s="709"/>
      <c r="AR81" s="709"/>
      <c r="AS81" s="709"/>
      <c r="AT81" s="709"/>
      <c r="AU81" s="709" t="s">
        <v>208</v>
      </c>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258</v>
      </c>
      <c r="B88" s="728" t="s">
        <v>191</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5540</v>
      </c>
      <c r="AG88" s="732"/>
      <c r="AH88" s="732"/>
      <c r="AI88" s="732"/>
      <c r="AJ88" s="732"/>
      <c r="AK88" s="737"/>
      <c r="AL88" s="737"/>
      <c r="AM88" s="737"/>
      <c r="AN88" s="737"/>
      <c r="AO88" s="737"/>
      <c r="AP88" s="732"/>
      <c r="AQ88" s="732"/>
      <c r="AR88" s="732"/>
      <c r="AS88" s="732"/>
      <c r="AT88" s="732"/>
      <c r="AU88" s="732"/>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258</v>
      </c>
      <c r="BR102" s="728" t="s">
        <v>453</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c r="CS102" s="741"/>
      <c r="CT102" s="741"/>
      <c r="CU102" s="741"/>
      <c r="CV102" s="781"/>
      <c r="CW102" s="780"/>
      <c r="CX102" s="741"/>
      <c r="CY102" s="741"/>
      <c r="CZ102" s="741"/>
      <c r="DA102" s="781"/>
      <c r="DB102" s="780"/>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472</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473</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469</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286</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474</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210</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475</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476</v>
      </c>
      <c r="AB109" s="789"/>
      <c r="AC109" s="789"/>
      <c r="AD109" s="789"/>
      <c r="AE109" s="790"/>
      <c r="AF109" s="791" t="s">
        <v>168</v>
      </c>
      <c r="AG109" s="789"/>
      <c r="AH109" s="789"/>
      <c r="AI109" s="789"/>
      <c r="AJ109" s="790"/>
      <c r="AK109" s="791" t="s">
        <v>394</v>
      </c>
      <c r="AL109" s="789"/>
      <c r="AM109" s="789"/>
      <c r="AN109" s="789"/>
      <c r="AO109" s="790"/>
      <c r="AP109" s="791" t="s">
        <v>477</v>
      </c>
      <c r="AQ109" s="789"/>
      <c r="AR109" s="789"/>
      <c r="AS109" s="789"/>
      <c r="AT109" s="792"/>
      <c r="AU109" s="788" t="s">
        <v>475</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476</v>
      </c>
      <c r="BR109" s="789"/>
      <c r="BS109" s="789"/>
      <c r="BT109" s="789"/>
      <c r="BU109" s="790"/>
      <c r="BV109" s="791" t="s">
        <v>168</v>
      </c>
      <c r="BW109" s="789"/>
      <c r="BX109" s="789"/>
      <c r="BY109" s="789"/>
      <c r="BZ109" s="790"/>
      <c r="CA109" s="791" t="s">
        <v>394</v>
      </c>
      <c r="CB109" s="789"/>
      <c r="CC109" s="789"/>
      <c r="CD109" s="789"/>
      <c r="CE109" s="790"/>
      <c r="CF109" s="793" t="s">
        <v>477</v>
      </c>
      <c r="CG109" s="793"/>
      <c r="CH109" s="793"/>
      <c r="CI109" s="793"/>
      <c r="CJ109" s="793"/>
      <c r="CK109" s="791" t="s">
        <v>96</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476</v>
      </c>
      <c r="DH109" s="789"/>
      <c r="DI109" s="789"/>
      <c r="DJ109" s="789"/>
      <c r="DK109" s="790"/>
      <c r="DL109" s="791" t="s">
        <v>168</v>
      </c>
      <c r="DM109" s="789"/>
      <c r="DN109" s="789"/>
      <c r="DO109" s="789"/>
      <c r="DP109" s="790"/>
      <c r="DQ109" s="791" t="s">
        <v>394</v>
      </c>
      <c r="DR109" s="789"/>
      <c r="DS109" s="789"/>
      <c r="DT109" s="789"/>
      <c r="DU109" s="790"/>
      <c r="DV109" s="791" t="s">
        <v>477</v>
      </c>
      <c r="DW109" s="789"/>
      <c r="DX109" s="789"/>
      <c r="DY109" s="789"/>
      <c r="DZ109" s="792"/>
    </row>
    <row r="110" spans="1:131" s="55" customFormat="1" ht="26.25" customHeight="1" x14ac:dyDescent="0.15">
      <c r="A110" s="794" t="s">
        <v>327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3027304</v>
      </c>
      <c r="AB110" s="798"/>
      <c r="AC110" s="798"/>
      <c r="AD110" s="798"/>
      <c r="AE110" s="799"/>
      <c r="AF110" s="800">
        <v>2763941</v>
      </c>
      <c r="AG110" s="798"/>
      <c r="AH110" s="798"/>
      <c r="AI110" s="798"/>
      <c r="AJ110" s="799"/>
      <c r="AK110" s="800">
        <v>2664795</v>
      </c>
      <c r="AL110" s="798"/>
      <c r="AM110" s="798"/>
      <c r="AN110" s="798"/>
      <c r="AO110" s="799"/>
      <c r="AP110" s="801">
        <v>22.6</v>
      </c>
      <c r="AQ110" s="802"/>
      <c r="AR110" s="802"/>
      <c r="AS110" s="802"/>
      <c r="AT110" s="803"/>
      <c r="AU110" s="1017" t="s">
        <v>121</v>
      </c>
      <c r="AV110" s="1018"/>
      <c r="AW110" s="1018"/>
      <c r="AX110" s="1018"/>
      <c r="AY110" s="1018"/>
      <c r="AZ110" s="804" t="s">
        <v>478</v>
      </c>
      <c r="BA110" s="795"/>
      <c r="BB110" s="795"/>
      <c r="BC110" s="795"/>
      <c r="BD110" s="795"/>
      <c r="BE110" s="795"/>
      <c r="BF110" s="795"/>
      <c r="BG110" s="795"/>
      <c r="BH110" s="795"/>
      <c r="BI110" s="795"/>
      <c r="BJ110" s="795"/>
      <c r="BK110" s="795"/>
      <c r="BL110" s="795"/>
      <c r="BM110" s="795"/>
      <c r="BN110" s="795"/>
      <c r="BO110" s="795"/>
      <c r="BP110" s="796"/>
      <c r="BQ110" s="805">
        <v>31148597</v>
      </c>
      <c r="BR110" s="806"/>
      <c r="BS110" s="806"/>
      <c r="BT110" s="806"/>
      <c r="BU110" s="806"/>
      <c r="BV110" s="806">
        <v>31661587</v>
      </c>
      <c r="BW110" s="806"/>
      <c r="BX110" s="806"/>
      <c r="BY110" s="806"/>
      <c r="BZ110" s="806"/>
      <c r="CA110" s="806">
        <v>32267988</v>
      </c>
      <c r="CB110" s="806"/>
      <c r="CC110" s="806"/>
      <c r="CD110" s="806"/>
      <c r="CE110" s="806"/>
      <c r="CF110" s="807">
        <v>273.89999999999998</v>
      </c>
      <c r="CG110" s="808"/>
      <c r="CH110" s="808"/>
      <c r="CI110" s="808"/>
      <c r="CJ110" s="808"/>
      <c r="CK110" s="1023" t="s">
        <v>389</v>
      </c>
      <c r="CL110" s="1024"/>
      <c r="CM110" s="809" t="s">
        <v>479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208</v>
      </c>
      <c r="DH110" s="806"/>
      <c r="DI110" s="806"/>
      <c r="DJ110" s="806"/>
      <c r="DK110" s="806"/>
      <c r="DL110" s="806" t="s">
        <v>208</v>
      </c>
      <c r="DM110" s="806"/>
      <c r="DN110" s="806"/>
      <c r="DO110" s="806"/>
      <c r="DP110" s="806"/>
      <c r="DQ110" s="806" t="s">
        <v>208</v>
      </c>
      <c r="DR110" s="806"/>
      <c r="DS110" s="806"/>
      <c r="DT110" s="806"/>
      <c r="DU110" s="806"/>
      <c r="DV110" s="812" t="s">
        <v>208</v>
      </c>
      <c r="DW110" s="812"/>
      <c r="DX110" s="812"/>
      <c r="DY110" s="812"/>
      <c r="DZ110" s="813"/>
    </row>
    <row r="111" spans="1:131" s="55" customFormat="1" ht="26.25" customHeight="1" x14ac:dyDescent="0.15">
      <c r="A111" s="814" t="s">
        <v>165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208</v>
      </c>
      <c r="AB111" s="818"/>
      <c r="AC111" s="818"/>
      <c r="AD111" s="818"/>
      <c r="AE111" s="819"/>
      <c r="AF111" s="820" t="s">
        <v>208</v>
      </c>
      <c r="AG111" s="818"/>
      <c r="AH111" s="818"/>
      <c r="AI111" s="818"/>
      <c r="AJ111" s="819"/>
      <c r="AK111" s="820" t="s">
        <v>208</v>
      </c>
      <c r="AL111" s="818"/>
      <c r="AM111" s="818"/>
      <c r="AN111" s="818"/>
      <c r="AO111" s="819"/>
      <c r="AP111" s="821" t="s">
        <v>208</v>
      </c>
      <c r="AQ111" s="822"/>
      <c r="AR111" s="822"/>
      <c r="AS111" s="822"/>
      <c r="AT111" s="823"/>
      <c r="AU111" s="1019"/>
      <c r="AV111" s="1020"/>
      <c r="AW111" s="1020"/>
      <c r="AX111" s="1020"/>
      <c r="AY111" s="1020"/>
      <c r="AZ111" s="824" t="s">
        <v>481</v>
      </c>
      <c r="BA111" s="825"/>
      <c r="BB111" s="825"/>
      <c r="BC111" s="825"/>
      <c r="BD111" s="825"/>
      <c r="BE111" s="825"/>
      <c r="BF111" s="825"/>
      <c r="BG111" s="825"/>
      <c r="BH111" s="825"/>
      <c r="BI111" s="825"/>
      <c r="BJ111" s="825"/>
      <c r="BK111" s="825"/>
      <c r="BL111" s="825"/>
      <c r="BM111" s="825"/>
      <c r="BN111" s="825"/>
      <c r="BO111" s="825"/>
      <c r="BP111" s="826"/>
      <c r="BQ111" s="827" t="s">
        <v>208</v>
      </c>
      <c r="BR111" s="828"/>
      <c r="BS111" s="828"/>
      <c r="BT111" s="828"/>
      <c r="BU111" s="828"/>
      <c r="BV111" s="828" t="s">
        <v>208</v>
      </c>
      <c r="BW111" s="828"/>
      <c r="BX111" s="828"/>
      <c r="BY111" s="828"/>
      <c r="BZ111" s="828"/>
      <c r="CA111" s="828" t="s">
        <v>208</v>
      </c>
      <c r="CB111" s="828"/>
      <c r="CC111" s="828"/>
      <c r="CD111" s="828"/>
      <c r="CE111" s="828"/>
      <c r="CF111" s="829" t="s">
        <v>208</v>
      </c>
      <c r="CG111" s="830"/>
      <c r="CH111" s="830"/>
      <c r="CI111" s="830"/>
      <c r="CJ111" s="830"/>
      <c r="CK111" s="1025"/>
      <c r="CL111" s="1026"/>
      <c r="CM111" s="831" t="s">
        <v>135</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208</v>
      </c>
      <c r="DH111" s="828"/>
      <c r="DI111" s="828"/>
      <c r="DJ111" s="828"/>
      <c r="DK111" s="828"/>
      <c r="DL111" s="828" t="s">
        <v>208</v>
      </c>
      <c r="DM111" s="828"/>
      <c r="DN111" s="828"/>
      <c r="DO111" s="828"/>
      <c r="DP111" s="828"/>
      <c r="DQ111" s="828" t="s">
        <v>208</v>
      </c>
      <c r="DR111" s="828"/>
      <c r="DS111" s="828"/>
      <c r="DT111" s="828"/>
      <c r="DU111" s="828"/>
      <c r="DV111" s="834" t="s">
        <v>208</v>
      </c>
      <c r="DW111" s="834"/>
      <c r="DX111" s="834"/>
      <c r="DY111" s="834"/>
      <c r="DZ111" s="835"/>
    </row>
    <row r="112" spans="1:131" s="55" customFormat="1" ht="26.25" customHeight="1" x14ac:dyDescent="0.15">
      <c r="A112" s="986" t="s">
        <v>156</v>
      </c>
      <c r="B112" s="987"/>
      <c r="C112" s="825" t="s">
        <v>482</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208</v>
      </c>
      <c r="AB112" s="818"/>
      <c r="AC112" s="818"/>
      <c r="AD112" s="818"/>
      <c r="AE112" s="819"/>
      <c r="AF112" s="820" t="s">
        <v>208</v>
      </c>
      <c r="AG112" s="818"/>
      <c r="AH112" s="818"/>
      <c r="AI112" s="818"/>
      <c r="AJ112" s="819"/>
      <c r="AK112" s="820" t="s">
        <v>208</v>
      </c>
      <c r="AL112" s="818"/>
      <c r="AM112" s="818"/>
      <c r="AN112" s="818"/>
      <c r="AO112" s="819"/>
      <c r="AP112" s="821" t="s">
        <v>208</v>
      </c>
      <c r="AQ112" s="822"/>
      <c r="AR112" s="822"/>
      <c r="AS112" s="822"/>
      <c r="AT112" s="823"/>
      <c r="AU112" s="1019"/>
      <c r="AV112" s="1020"/>
      <c r="AW112" s="1020"/>
      <c r="AX112" s="1020"/>
      <c r="AY112" s="1020"/>
      <c r="AZ112" s="824" t="s">
        <v>274</v>
      </c>
      <c r="BA112" s="825"/>
      <c r="BB112" s="825"/>
      <c r="BC112" s="825"/>
      <c r="BD112" s="825"/>
      <c r="BE112" s="825"/>
      <c r="BF112" s="825"/>
      <c r="BG112" s="825"/>
      <c r="BH112" s="825"/>
      <c r="BI112" s="825"/>
      <c r="BJ112" s="825"/>
      <c r="BK112" s="825"/>
      <c r="BL112" s="825"/>
      <c r="BM112" s="825"/>
      <c r="BN112" s="825"/>
      <c r="BO112" s="825"/>
      <c r="BP112" s="826"/>
      <c r="BQ112" s="827">
        <v>13167048</v>
      </c>
      <c r="BR112" s="828"/>
      <c r="BS112" s="828"/>
      <c r="BT112" s="828"/>
      <c r="BU112" s="828"/>
      <c r="BV112" s="828">
        <v>11211171</v>
      </c>
      <c r="BW112" s="828"/>
      <c r="BX112" s="828"/>
      <c r="BY112" s="828"/>
      <c r="BZ112" s="828"/>
      <c r="CA112" s="828">
        <v>10114652</v>
      </c>
      <c r="CB112" s="828"/>
      <c r="CC112" s="828"/>
      <c r="CD112" s="828"/>
      <c r="CE112" s="828"/>
      <c r="CF112" s="829">
        <v>85.9</v>
      </c>
      <c r="CG112" s="830"/>
      <c r="CH112" s="830"/>
      <c r="CI112" s="830"/>
      <c r="CJ112" s="830"/>
      <c r="CK112" s="1025"/>
      <c r="CL112" s="1026"/>
      <c r="CM112" s="831" t="s">
        <v>216</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208</v>
      </c>
      <c r="DH112" s="828"/>
      <c r="DI112" s="828"/>
      <c r="DJ112" s="828"/>
      <c r="DK112" s="828"/>
      <c r="DL112" s="828" t="s">
        <v>208</v>
      </c>
      <c r="DM112" s="828"/>
      <c r="DN112" s="828"/>
      <c r="DO112" s="828"/>
      <c r="DP112" s="828"/>
      <c r="DQ112" s="828" t="s">
        <v>208</v>
      </c>
      <c r="DR112" s="828"/>
      <c r="DS112" s="828"/>
      <c r="DT112" s="828"/>
      <c r="DU112" s="828"/>
      <c r="DV112" s="834" t="s">
        <v>208</v>
      </c>
      <c r="DW112" s="834"/>
      <c r="DX112" s="834"/>
      <c r="DY112" s="834"/>
      <c r="DZ112" s="835"/>
    </row>
    <row r="113" spans="1:130" s="55" customFormat="1" ht="26.25" customHeight="1" x14ac:dyDescent="0.15">
      <c r="A113" s="988"/>
      <c r="B113" s="989"/>
      <c r="C113" s="825" t="s">
        <v>485</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1013588</v>
      </c>
      <c r="AB113" s="818"/>
      <c r="AC113" s="818"/>
      <c r="AD113" s="818"/>
      <c r="AE113" s="819"/>
      <c r="AF113" s="820">
        <v>868640</v>
      </c>
      <c r="AG113" s="818"/>
      <c r="AH113" s="818"/>
      <c r="AI113" s="818"/>
      <c r="AJ113" s="819"/>
      <c r="AK113" s="820">
        <v>789369</v>
      </c>
      <c r="AL113" s="818"/>
      <c r="AM113" s="818"/>
      <c r="AN113" s="818"/>
      <c r="AO113" s="819"/>
      <c r="AP113" s="821">
        <v>6.7</v>
      </c>
      <c r="AQ113" s="822"/>
      <c r="AR113" s="822"/>
      <c r="AS113" s="822"/>
      <c r="AT113" s="823"/>
      <c r="AU113" s="1019"/>
      <c r="AV113" s="1020"/>
      <c r="AW113" s="1020"/>
      <c r="AX113" s="1020"/>
      <c r="AY113" s="1020"/>
      <c r="AZ113" s="824" t="s">
        <v>486</v>
      </c>
      <c r="BA113" s="825"/>
      <c r="BB113" s="825"/>
      <c r="BC113" s="825"/>
      <c r="BD113" s="825"/>
      <c r="BE113" s="825"/>
      <c r="BF113" s="825"/>
      <c r="BG113" s="825"/>
      <c r="BH113" s="825"/>
      <c r="BI113" s="825"/>
      <c r="BJ113" s="825"/>
      <c r="BK113" s="825"/>
      <c r="BL113" s="825"/>
      <c r="BM113" s="825"/>
      <c r="BN113" s="825"/>
      <c r="BO113" s="825"/>
      <c r="BP113" s="826"/>
      <c r="BQ113" s="827">
        <v>39</v>
      </c>
      <c r="BR113" s="828"/>
      <c r="BS113" s="828"/>
      <c r="BT113" s="828"/>
      <c r="BU113" s="828"/>
      <c r="BV113" s="828" t="s">
        <v>208</v>
      </c>
      <c r="BW113" s="828"/>
      <c r="BX113" s="828"/>
      <c r="BY113" s="828"/>
      <c r="BZ113" s="828"/>
      <c r="CA113" s="828" t="s">
        <v>208</v>
      </c>
      <c r="CB113" s="828"/>
      <c r="CC113" s="828"/>
      <c r="CD113" s="828"/>
      <c r="CE113" s="828"/>
      <c r="CF113" s="829" t="s">
        <v>208</v>
      </c>
      <c r="CG113" s="830"/>
      <c r="CH113" s="830"/>
      <c r="CI113" s="830"/>
      <c r="CJ113" s="830"/>
      <c r="CK113" s="1025"/>
      <c r="CL113" s="1026"/>
      <c r="CM113" s="831" t="s">
        <v>407</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208</v>
      </c>
      <c r="DH113" s="818"/>
      <c r="DI113" s="818"/>
      <c r="DJ113" s="818"/>
      <c r="DK113" s="819"/>
      <c r="DL113" s="820" t="s">
        <v>208</v>
      </c>
      <c r="DM113" s="818"/>
      <c r="DN113" s="818"/>
      <c r="DO113" s="818"/>
      <c r="DP113" s="819"/>
      <c r="DQ113" s="820" t="s">
        <v>208</v>
      </c>
      <c r="DR113" s="818"/>
      <c r="DS113" s="818"/>
      <c r="DT113" s="818"/>
      <c r="DU113" s="819"/>
      <c r="DV113" s="821" t="s">
        <v>208</v>
      </c>
      <c r="DW113" s="822"/>
      <c r="DX113" s="822"/>
      <c r="DY113" s="822"/>
      <c r="DZ113" s="823"/>
    </row>
    <row r="114" spans="1:130" s="55" customFormat="1" ht="26.25" customHeight="1" x14ac:dyDescent="0.15">
      <c r="A114" s="988"/>
      <c r="B114" s="989"/>
      <c r="C114" s="825" t="s">
        <v>487</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t="s">
        <v>208</v>
      </c>
      <c r="AB114" s="818"/>
      <c r="AC114" s="818"/>
      <c r="AD114" s="818"/>
      <c r="AE114" s="819"/>
      <c r="AF114" s="820" t="s">
        <v>208</v>
      </c>
      <c r="AG114" s="818"/>
      <c r="AH114" s="818"/>
      <c r="AI114" s="818"/>
      <c r="AJ114" s="819"/>
      <c r="AK114" s="820">
        <v>89</v>
      </c>
      <c r="AL114" s="818"/>
      <c r="AM114" s="818"/>
      <c r="AN114" s="818"/>
      <c r="AO114" s="819"/>
      <c r="AP114" s="821">
        <v>0</v>
      </c>
      <c r="AQ114" s="822"/>
      <c r="AR114" s="822"/>
      <c r="AS114" s="822"/>
      <c r="AT114" s="823"/>
      <c r="AU114" s="1019"/>
      <c r="AV114" s="1020"/>
      <c r="AW114" s="1020"/>
      <c r="AX114" s="1020"/>
      <c r="AY114" s="1020"/>
      <c r="AZ114" s="824" t="s">
        <v>488</v>
      </c>
      <c r="BA114" s="825"/>
      <c r="BB114" s="825"/>
      <c r="BC114" s="825"/>
      <c r="BD114" s="825"/>
      <c r="BE114" s="825"/>
      <c r="BF114" s="825"/>
      <c r="BG114" s="825"/>
      <c r="BH114" s="825"/>
      <c r="BI114" s="825"/>
      <c r="BJ114" s="825"/>
      <c r="BK114" s="825"/>
      <c r="BL114" s="825"/>
      <c r="BM114" s="825"/>
      <c r="BN114" s="825"/>
      <c r="BO114" s="825"/>
      <c r="BP114" s="826"/>
      <c r="BQ114" s="827">
        <v>2648722</v>
      </c>
      <c r="BR114" s="828"/>
      <c r="BS114" s="828"/>
      <c r="BT114" s="828"/>
      <c r="BU114" s="828"/>
      <c r="BV114" s="828">
        <v>2591196</v>
      </c>
      <c r="BW114" s="828"/>
      <c r="BX114" s="828"/>
      <c r="BY114" s="828"/>
      <c r="BZ114" s="828"/>
      <c r="CA114" s="828">
        <v>2454653</v>
      </c>
      <c r="CB114" s="828"/>
      <c r="CC114" s="828"/>
      <c r="CD114" s="828"/>
      <c r="CE114" s="828"/>
      <c r="CF114" s="829">
        <v>20.8</v>
      </c>
      <c r="CG114" s="830"/>
      <c r="CH114" s="830"/>
      <c r="CI114" s="830"/>
      <c r="CJ114" s="830"/>
      <c r="CK114" s="1025"/>
      <c r="CL114" s="1026"/>
      <c r="CM114" s="831" t="s">
        <v>489</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208</v>
      </c>
      <c r="DH114" s="818"/>
      <c r="DI114" s="818"/>
      <c r="DJ114" s="818"/>
      <c r="DK114" s="819"/>
      <c r="DL114" s="820" t="s">
        <v>208</v>
      </c>
      <c r="DM114" s="818"/>
      <c r="DN114" s="818"/>
      <c r="DO114" s="818"/>
      <c r="DP114" s="819"/>
      <c r="DQ114" s="820" t="s">
        <v>208</v>
      </c>
      <c r="DR114" s="818"/>
      <c r="DS114" s="818"/>
      <c r="DT114" s="818"/>
      <c r="DU114" s="819"/>
      <c r="DV114" s="821" t="s">
        <v>208</v>
      </c>
      <c r="DW114" s="822"/>
      <c r="DX114" s="822"/>
      <c r="DY114" s="822"/>
      <c r="DZ114" s="823"/>
    </row>
    <row r="115" spans="1:130" s="55" customFormat="1" ht="26.25" customHeight="1" x14ac:dyDescent="0.15">
      <c r="A115" s="988"/>
      <c r="B115" s="989"/>
      <c r="C115" s="825" t="s">
        <v>379</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t="s">
        <v>208</v>
      </c>
      <c r="AB115" s="818"/>
      <c r="AC115" s="818"/>
      <c r="AD115" s="818"/>
      <c r="AE115" s="819"/>
      <c r="AF115" s="820" t="s">
        <v>208</v>
      </c>
      <c r="AG115" s="818"/>
      <c r="AH115" s="818"/>
      <c r="AI115" s="818"/>
      <c r="AJ115" s="819"/>
      <c r="AK115" s="820" t="s">
        <v>208</v>
      </c>
      <c r="AL115" s="818"/>
      <c r="AM115" s="818"/>
      <c r="AN115" s="818"/>
      <c r="AO115" s="819"/>
      <c r="AP115" s="821" t="s">
        <v>208</v>
      </c>
      <c r="AQ115" s="822"/>
      <c r="AR115" s="822"/>
      <c r="AS115" s="822"/>
      <c r="AT115" s="823"/>
      <c r="AU115" s="1019"/>
      <c r="AV115" s="1020"/>
      <c r="AW115" s="1020"/>
      <c r="AX115" s="1020"/>
      <c r="AY115" s="1020"/>
      <c r="AZ115" s="824" t="s">
        <v>349</v>
      </c>
      <c r="BA115" s="825"/>
      <c r="BB115" s="825"/>
      <c r="BC115" s="825"/>
      <c r="BD115" s="825"/>
      <c r="BE115" s="825"/>
      <c r="BF115" s="825"/>
      <c r="BG115" s="825"/>
      <c r="BH115" s="825"/>
      <c r="BI115" s="825"/>
      <c r="BJ115" s="825"/>
      <c r="BK115" s="825"/>
      <c r="BL115" s="825"/>
      <c r="BM115" s="825"/>
      <c r="BN115" s="825"/>
      <c r="BO115" s="825"/>
      <c r="BP115" s="826"/>
      <c r="BQ115" s="827" t="s">
        <v>208</v>
      </c>
      <c r="BR115" s="828"/>
      <c r="BS115" s="828"/>
      <c r="BT115" s="828"/>
      <c r="BU115" s="828"/>
      <c r="BV115" s="828" t="s">
        <v>208</v>
      </c>
      <c r="BW115" s="828"/>
      <c r="BX115" s="828"/>
      <c r="BY115" s="828"/>
      <c r="BZ115" s="828"/>
      <c r="CA115" s="828" t="s">
        <v>208</v>
      </c>
      <c r="CB115" s="828"/>
      <c r="CC115" s="828"/>
      <c r="CD115" s="828"/>
      <c r="CE115" s="828"/>
      <c r="CF115" s="829" t="s">
        <v>208</v>
      </c>
      <c r="CG115" s="830"/>
      <c r="CH115" s="830"/>
      <c r="CI115" s="830"/>
      <c r="CJ115" s="830"/>
      <c r="CK115" s="1025"/>
      <c r="CL115" s="1026"/>
      <c r="CM115" s="824" t="s">
        <v>32</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208</v>
      </c>
      <c r="DH115" s="818"/>
      <c r="DI115" s="818"/>
      <c r="DJ115" s="818"/>
      <c r="DK115" s="819"/>
      <c r="DL115" s="820" t="s">
        <v>208</v>
      </c>
      <c r="DM115" s="818"/>
      <c r="DN115" s="818"/>
      <c r="DO115" s="818"/>
      <c r="DP115" s="819"/>
      <c r="DQ115" s="820" t="s">
        <v>208</v>
      </c>
      <c r="DR115" s="818"/>
      <c r="DS115" s="818"/>
      <c r="DT115" s="818"/>
      <c r="DU115" s="819"/>
      <c r="DV115" s="821" t="s">
        <v>208</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v>53</v>
      </c>
      <c r="AB116" s="818"/>
      <c r="AC116" s="818"/>
      <c r="AD116" s="818"/>
      <c r="AE116" s="819"/>
      <c r="AF116" s="820">
        <v>82</v>
      </c>
      <c r="AG116" s="818"/>
      <c r="AH116" s="818"/>
      <c r="AI116" s="818"/>
      <c r="AJ116" s="819"/>
      <c r="AK116" s="820">
        <v>99</v>
      </c>
      <c r="AL116" s="818"/>
      <c r="AM116" s="818"/>
      <c r="AN116" s="818"/>
      <c r="AO116" s="819"/>
      <c r="AP116" s="821">
        <v>0</v>
      </c>
      <c r="AQ116" s="822"/>
      <c r="AR116" s="822"/>
      <c r="AS116" s="822"/>
      <c r="AT116" s="823"/>
      <c r="AU116" s="1019"/>
      <c r="AV116" s="1020"/>
      <c r="AW116" s="1020"/>
      <c r="AX116" s="1020"/>
      <c r="AY116" s="1020"/>
      <c r="AZ116" s="839" t="s">
        <v>232</v>
      </c>
      <c r="BA116" s="840"/>
      <c r="BB116" s="840"/>
      <c r="BC116" s="840"/>
      <c r="BD116" s="840"/>
      <c r="BE116" s="840"/>
      <c r="BF116" s="840"/>
      <c r="BG116" s="840"/>
      <c r="BH116" s="840"/>
      <c r="BI116" s="840"/>
      <c r="BJ116" s="840"/>
      <c r="BK116" s="840"/>
      <c r="BL116" s="840"/>
      <c r="BM116" s="840"/>
      <c r="BN116" s="840"/>
      <c r="BO116" s="840"/>
      <c r="BP116" s="841"/>
      <c r="BQ116" s="827" t="s">
        <v>208</v>
      </c>
      <c r="BR116" s="828"/>
      <c r="BS116" s="828"/>
      <c r="BT116" s="828"/>
      <c r="BU116" s="828"/>
      <c r="BV116" s="828" t="s">
        <v>208</v>
      </c>
      <c r="BW116" s="828"/>
      <c r="BX116" s="828"/>
      <c r="BY116" s="828"/>
      <c r="BZ116" s="828"/>
      <c r="CA116" s="828" t="s">
        <v>208</v>
      </c>
      <c r="CB116" s="828"/>
      <c r="CC116" s="828"/>
      <c r="CD116" s="828"/>
      <c r="CE116" s="828"/>
      <c r="CF116" s="829" t="s">
        <v>208</v>
      </c>
      <c r="CG116" s="830"/>
      <c r="CH116" s="830"/>
      <c r="CI116" s="830"/>
      <c r="CJ116" s="830"/>
      <c r="CK116" s="1025"/>
      <c r="CL116" s="1026"/>
      <c r="CM116" s="831" t="s">
        <v>490</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208</v>
      </c>
      <c r="DH116" s="818"/>
      <c r="DI116" s="818"/>
      <c r="DJ116" s="818"/>
      <c r="DK116" s="819"/>
      <c r="DL116" s="820" t="s">
        <v>208</v>
      </c>
      <c r="DM116" s="818"/>
      <c r="DN116" s="818"/>
      <c r="DO116" s="818"/>
      <c r="DP116" s="819"/>
      <c r="DQ116" s="820" t="s">
        <v>208</v>
      </c>
      <c r="DR116" s="818"/>
      <c r="DS116" s="818"/>
      <c r="DT116" s="818"/>
      <c r="DU116" s="819"/>
      <c r="DV116" s="821" t="s">
        <v>208</v>
      </c>
      <c r="DW116" s="822"/>
      <c r="DX116" s="822"/>
      <c r="DY116" s="822"/>
      <c r="DZ116" s="823"/>
    </row>
    <row r="117" spans="1:130" s="55" customFormat="1" ht="26.25" customHeight="1" x14ac:dyDescent="0.15">
      <c r="A117" s="788" t="s">
        <v>278</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322</v>
      </c>
      <c r="Z117" s="790"/>
      <c r="AA117" s="843">
        <v>4040945</v>
      </c>
      <c r="AB117" s="844"/>
      <c r="AC117" s="844"/>
      <c r="AD117" s="844"/>
      <c r="AE117" s="845"/>
      <c r="AF117" s="846">
        <v>3632663</v>
      </c>
      <c r="AG117" s="844"/>
      <c r="AH117" s="844"/>
      <c r="AI117" s="844"/>
      <c r="AJ117" s="845"/>
      <c r="AK117" s="846">
        <v>3454352</v>
      </c>
      <c r="AL117" s="844"/>
      <c r="AM117" s="844"/>
      <c r="AN117" s="844"/>
      <c r="AO117" s="845"/>
      <c r="AP117" s="847"/>
      <c r="AQ117" s="848"/>
      <c r="AR117" s="848"/>
      <c r="AS117" s="848"/>
      <c r="AT117" s="849"/>
      <c r="AU117" s="1019"/>
      <c r="AV117" s="1020"/>
      <c r="AW117" s="1020"/>
      <c r="AX117" s="1020"/>
      <c r="AY117" s="1020"/>
      <c r="AZ117" s="839" t="s">
        <v>491</v>
      </c>
      <c r="BA117" s="840"/>
      <c r="BB117" s="840"/>
      <c r="BC117" s="840"/>
      <c r="BD117" s="840"/>
      <c r="BE117" s="840"/>
      <c r="BF117" s="840"/>
      <c r="BG117" s="840"/>
      <c r="BH117" s="840"/>
      <c r="BI117" s="840"/>
      <c r="BJ117" s="840"/>
      <c r="BK117" s="840"/>
      <c r="BL117" s="840"/>
      <c r="BM117" s="840"/>
      <c r="BN117" s="840"/>
      <c r="BO117" s="840"/>
      <c r="BP117" s="841"/>
      <c r="BQ117" s="827" t="s">
        <v>208</v>
      </c>
      <c r="BR117" s="828"/>
      <c r="BS117" s="828"/>
      <c r="BT117" s="828"/>
      <c r="BU117" s="828"/>
      <c r="BV117" s="828" t="s">
        <v>208</v>
      </c>
      <c r="BW117" s="828"/>
      <c r="BX117" s="828"/>
      <c r="BY117" s="828"/>
      <c r="BZ117" s="828"/>
      <c r="CA117" s="828" t="s">
        <v>208</v>
      </c>
      <c r="CB117" s="828"/>
      <c r="CC117" s="828"/>
      <c r="CD117" s="828"/>
      <c r="CE117" s="828"/>
      <c r="CF117" s="829" t="s">
        <v>208</v>
      </c>
      <c r="CG117" s="830"/>
      <c r="CH117" s="830"/>
      <c r="CI117" s="830"/>
      <c r="CJ117" s="830"/>
      <c r="CK117" s="1025"/>
      <c r="CL117" s="1026"/>
      <c r="CM117" s="831" t="s">
        <v>340</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208</v>
      </c>
      <c r="DH117" s="818"/>
      <c r="DI117" s="818"/>
      <c r="DJ117" s="818"/>
      <c r="DK117" s="819"/>
      <c r="DL117" s="820" t="s">
        <v>208</v>
      </c>
      <c r="DM117" s="818"/>
      <c r="DN117" s="818"/>
      <c r="DO117" s="818"/>
      <c r="DP117" s="819"/>
      <c r="DQ117" s="820" t="s">
        <v>208</v>
      </c>
      <c r="DR117" s="818"/>
      <c r="DS117" s="818"/>
      <c r="DT117" s="818"/>
      <c r="DU117" s="819"/>
      <c r="DV117" s="821" t="s">
        <v>208</v>
      </c>
      <c r="DW117" s="822"/>
      <c r="DX117" s="822"/>
      <c r="DY117" s="822"/>
      <c r="DZ117" s="823"/>
    </row>
    <row r="118" spans="1:130" s="55" customFormat="1" ht="26.25" customHeight="1" x14ac:dyDescent="0.15">
      <c r="A118" s="788" t="s">
        <v>96</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476</v>
      </c>
      <c r="AB118" s="789"/>
      <c r="AC118" s="789"/>
      <c r="AD118" s="789"/>
      <c r="AE118" s="790"/>
      <c r="AF118" s="791" t="s">
        <v>168</v>
      </c>
      <c r="AG118" s="789"/>
      <c r="AH118" s="789"/>
      <c r="AI118" s="789"/>
      <c r="AJ118" s="790"/>
      <c r="AK118" s="791" t="s">
        <v>394</v>
      </c>
      <c r="AL118" s="789"/>
      <c r="AM118" s="789"/>
      <c r="AN118" s="789"/>
      <c r="AO118" s="790"/>
      <c r="AP118" s="791" t="s">
        <v>477</v>
      </c>
      <c r="AQ118" s="789"/>
      <c r="AR118" s="789"/>
      <c r="AS118" s="789"/>
      <c r="AT118" s="792"/>
      <c r="AU118" s="1019"/>
      <c r="AV118" s="1020"/>
      <c r="AW118" s="1020"/>
      <c r="AX118" s="1020"/>
      <c r="AY118" s="1020"/>
      <c r="AZ118" s="850" t="s">
        <v>492</v>
      </c>
      <c r="BA118" s="837"/>
      <c r="BB118" s="837"/>
      <c r="BC118" s="837"/>
      <c r="BD118" s="837"/>
      <c r="BE118" s="837"/>
      <c r="BF118" s="837"/>
      <c r="BG118" s="837"/>
      <c r="BH118" s="837"/>
      <c r="BI118" s="837"/>
      <c r="BJ118" s="837"/>
      <c r="BK118" s="837"/>
      <c r="BL118" s="837"/>
      <c r="BM118" s="837"/>
      <c r="BN118" s="837"/>
      <c r="BO118" s="837"/>
      <c r="BP118" s="838"/>
      <c r="BQ118" s="851" t="s">
        <v>208</v>
      </c>
      <c r="BR118" s="852"/>
      <c r="BS118" s="852"/>
      <c r="BT118" s="852"/>
      <c r="BU118" s="852"/>
      <c r="BV118" s="852" t="s">
        <v>208</v>
      </c>
      <c r="BW118" s="852"/>
      <c r="BX118" s="852"/>
      <c r="BY118" s="852"/>
      <c r="BZ118" s="852"/>
      <c r="CA118" s="852" t="s">
        <v>208</v>
      </c>
      <c r="CB118" s="852"/>
      <c r="CC118" s="852"/>
      <c r="CD118" s="852"/>
      <c r="CE118" s="852"/>
      <c r="CF118" s="829" t="s">
        <v>208</v>
      </c>
      <c r="CG118" s="830"/>
      <c r="CH118" s="830"/>
      <c r="CI118" s="830"/>
      <c r="CJ118" s="830"/>
      <c r="CK118" s="1025"/>
      <c r="CL118" s="1026"/>
      <c r="CM118" s="831" t="s">
        <v>493</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208</v>
      </c>
      <c r="DH118" s="818"/>
      <c r="DI118" s="818"/>
      <c r="DJ118" s="818"/>
      <c r="DK118" s="819"/>
      <c r="DL118" s="820" t="s">
        <v>208</v>
      </c>
      <c r="DM118" s="818"/>
      <c r="DN118" s="818"/>
      <c r="DO118" s="818"/>
      <c r="DP118" s="819"/>
      <c r="DQ118" s="820" t="s">
        <v>208</v>
      </c>
      <c r="DR118" s="818"/>
      <c r="DS118" s="818"/>
      <c r="DT118" s="818"/>
      <c r="DU118" s="819"/>
      <c r="DV118" s="821" t="s">
        <v>208</v>
      </c>
      <c r="DW118" s="822"/>
      <c r="DX118" s="822"/>
      <c r="DY118" s="822"/>
      <c r="DZ118" s="823"/>
    </row>
    <row r="119" spans="1:130" s="55" customFormat="1" ht="26.25" customHeight="1" x14ac:dyDescent="0.15">
      <c r="A119" s="1029" t="s">
        <v>389</v>
      </c>
      <c r="B119" s="1024"/>
      <c r="C119" s="809" t="s">
        <v>479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208</v>
      </c>
      <c r="AB119" s="798"/>
      <c r="AC119" s="798"/>
      <c r="AD119" s="798"/>
      <c r="AE119" s="799"/>
      <c r="AF119" s="800" t="s">
        <v>208</v>
      </c>
      <c r="AG119" s="798"/>
      <c r="AH119" s="798"/>
      <c r="AI119" s="798"/>
      <c r="AJ119" s="799"/>
      <c r="AK119" s="800" t="s">
        <v>208</v>
      </c>
      <c r="AL119" s="798"/>
      <c r="AM119" s="798"/>
      <c r="AN119" s="798"/>
      <c r="AO119" s="799"/>
      <c r="AP119" s="801" t="s">
        <v>208</v>
      </c>
      <c r="AQ119" s="802"/>
      <c r="AR119" s="802"/>
      <c r="AS119" s="802"/>
      <c r="AT119" s="803"/>
      <c r="AU119" s="1021"/>
      <c r="AV119" s="1022"/>
      <c r="AW119" s="1022"/>
      <c r="AX119" s="1022"/>
      <c r="AY119" s="1022"/>
      <c r="AZ119" s="84" t="s">
        <v>278</v>
      </c>
      <c r="BA119" s="84"/>
      <c r="BB119" s="84"/>
      <c r="BC119" s="84"/>
      <c r="BD119" s="84"/>
      <c r="BE119" s="84"/>
      <c r="BF119" s="84"/>
      <c r="BG119" s="84"/>
      <c r="BH119" s="84"/>
      <c r="BI119" s="84"/>
      <c r="BJ119" s="84"/>
      <c r="BK119" s="84"/>
      <c r="BL119" s="84"/>
      <c r="BM119" s="84"/>
      <c r="BN119" s="84"/>
      <c r="BO119" s="842" t="s">
        <v>172</v>
      </c>
      <c r="BP119" s="853"/>
      <c r="BQ119" s="851">
        <v>46964406</v>
      </c>
      <c r="BR119" s="852"/>
      <c r="BS119" s="852"/>
      <c r="BT119" s="852"/>
      <c r="BU119" s="852"/>
      <c r="BV119" s="852">
        <v>45463954</v>
      </c>
      <c r="BW119" s="852"/>
      <c r="BX119" s="852"/>
      <c r="BY119" s="852"/>
      <c r="BZ119" s="852"/>
      <c r="CA119" s="852">
        <v>44837293</v>
      </c>
      <c r="CB119" s="852"/>
      <c r="CC119" s="852"/>
      <c r="CD119" s="852"/>
      <c r="CE119" s="852"/>
      <c r="CF119" s="854"/>
      <c r="CG119" s="855"/>
      <c r="CH119" s="855"/>
      <c r="CI119" s="855"/>
      <c r="CJ119" s="856"/>
      <c r="CK119" s="1027"/>
      <c r="CL119" s="1028"/>
      <c r="CM119" s="857" t="s">
        <v>494</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t="s">
        <v>208</v>
      </c>
      <c r="DH119" s="861"/>
      <c r="DI119" s="861"/>
      <c r="DJ119" s="861"/>
      <c r="DK119" s="862"/>
      <c r="DL119" s="863" t="s">
        <v>208</v>
      </c>
      <c r="DM119" s="861"/>
      <c r="DN119" s="861"/>
      <c r="DO119" s="861"/>
      <c r="DP119" s="862"/>
      <c r="DQ119" s="863" t="s">
        <v>208</v>
      </c>
      <c r="DR119" s="861"/>
      <c r="DS119" s="861"/>
      <c r="DT119" s="861"/>
      <c r="DU119" s="862"/>
      <c r="DV119" s="864" t="s">
        <v>208</v>
      </c>
      <c r="DW119" s="865"/>
      <c r="DX119" s="865"/>
      <c r="DY119" s="865"/>
      <c r="DZ119" s="866"/>
    </row>
    <row r="120" spans="1:130" s="55" customFormat="1" ht="26.25" customHeight="1" x14ac:dyDescent="0.15">
      <c r="A120" s="1030"/>
      <c r="B120" s="1026"/>
      <c r="C120" s="831" t="s">
        <v>135</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208</v>
      </c>
      <c r="AB120" s="818"/>
      <c r="AC120" s="818"/>
      <c r="AD120" s="818"/>
      <c r="AE120" s="819"/>
      <c r="AF120" s="820" t="s">
        <v>208</v>
      </c>
      <c r="AG120" s="818"/>
      <c r="AH120" s="818"/>
      <c r="AI120" s="818"/>
      <c r="AJ120" s="819"/>
      <c r="AK120" s="820" t="s">
        <v>208</v>
      </c>
      <c r="AL120" s="818"/>
      <c r="AM120" s="818"/>
      <c r="AN120" s="818"/>
      <c r="AO120" s="819"/>
      <c r="AP120" s="821" t="s">
        <v>208</v>
      </c>
      <c r="AQ120" s="822"/>
      <c r="AR120" s="822"/>
      <c r="AS120" s="822"/>
      <c r="AT120" s="823"/>
      <c r="AU120" s="992" t="s">
        <v>483</v>
      </c>
      <c r="AV120" s="993"/>
      <c r="AW120" s="993"/>
      <c r="AX120" s="993"/>
      <c r="AY120" s="994"/>
      <c r="AZ120" s="804" t="s">
        <v>225</v>
      </c>
      <c r="BA120" s="795"/>
      <c r="BB120" s="795"/>
      <c r="BC120" s="795"/>
      <c r="BD120" s="795"/>
      <c r="BE120" s="795"/>
      <c r="BF120" s="795"/>
      <c r="BG120" s="795"/>
      <c r="BH120" s="795"/>
      <c r="BI120" s="795"/>
      <c r="BJ120" s="795"/>
      <c r="BK120" s="795"/>
      <c r="BL120" s="795"/>
      <c r="BM120" s="795"/>
      <c r="BN120" s="795"/>
      <c r="BO120" s="795"/>
      <c r="BP120" s="796"/>
      <c r="BQ120" s="805">
        <v>6815851</v>
      </c>
      <c r="BR120" s="806"/>
      <c r="BS120" s="806"/>
      <c r="BT120" s="806"/>
      <c r="BU120" s="806"/>
      <c r="BV120" s="806">
        <v>6902293</v>
      </c>
      <c r="BW120" s="806"/>
      <c r="BX120" s="806"/>
      <c r="BY120" s="806"/>
      <c r="BZ120" s="806"/>
      <c r="CA120" s="806">
        <v>6407445</v>
      </c>
      <c r="CB120" s="806"/>
      <c r="CC120" s="806"/>
      <c r="CD120" s="806"/>
      <c r="CE120" s="806"/>
      <c r="CF120" s="807">
        <v>54.4</v>
      </c>
      <c r="CG120" s="808"/>
      <c r="CH120" s="808"/>
      <c r="CI120" s="808"/>
      <c r="CJ120" s="808"/>
      <c r="CK120" s="1000" t="s">
        <v>275</v>
      </c>
      <c r="CL120" s="1001"/>
      <c r="CM120" s="1001"/>
      <c r="CN120" s="1001"/>
      <c r="CO120" s="1002"/>
      <c r="CP120" s="867" t="s">
        <v>457</v>
      </c>
      <c r="CQ120" s="868"/>
      <c r="CR120" s="868"/>
      <c r="CS120" s="868"/>
      <c r="CT120" s="868"/>
      <c r="CU120" s="868"/>
      <c r="CV120" s="868"/>
      <c r="CW120" s="868"/>
      <c r="CX120" s="868"/>
      <c r="CY120" s="868"/>
      <c r="CZ120" s="868"/>
      <c r="DA120" s="868"/>
      <c r="DB120" s="868"/>
      <c r="DC120" s="868"/>
      <c r="DD120" s="868"/>
      <c r="DE120" s="868"/>
      <c r="DF120" s="869"/>
      <c r="DG120" s="805" t="s">
        <v>208</v>
      </c>
      <c r="DH120" s="806"/>
      <c r="DI120" s="806"/>
      <c r="DJ120" s="806"/>
      <c r="DK120" s="806"/>
      <c r="DL120" s="806" t="s">
        <v>208</v>
      </c>
      <c r="DM120" s="806"/>
      <c r="DN120" s="806"/>
      <c r="DO120" s="806"/>
      <c r="DP120" s="806"/>
      <c r="DQ120" s="806">
        <v>8985845</v>
      </c>
      <c r="DR120" s="806"/>
      <c r="DS120" s="806"/>
      <c r="DT120" s="806"/>
      <c r="DU120" s="806"/>
      <c r="DV120" s="812">
        <v>76.3</v>
      </c>
      <c r="DW120" s="812"/>
      <c r="DX120" s="812"/>
      <c r="DY120" s="812"/>
      <c r="DZ120" s="813"/>
    </row>
    <row r="121" spans="1:130" s="55" customFormat="1" ht="26.25" customHeight="1" x14ac:dyDescent="0.15">
      <c r="A121" s="1030"/>
      <c r="B121" s="1026"/>
      <c r="C121" s="839" t="s">
        <v>137</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208</v>
      </c>
      <c r="AB121" s="818"/>
      <c r="AC121" s="818"/>
      <c r="AD121" s="818"/>
      <c r="AE121" s="819"/>
      <c r="AF121" s="820" t="s">
        <v>208</v>
      </c>
      <c r="AG121" s="818"/>
      <c r="AH121" s="818"/>
      <c r="AI121" s="818"/>
      <c r="AJ121" s="819"/>
      <c r="AK121" s="820" t="s">
        <v>208</v>
      </c>
      <c r="AL121" s="818"/>
      <c r="AM121" s="818"/>
      <c r="AN121" s="818"/>
      <c r="AO121" s="819"/>
      <c r="AP121" s="821" t="s">
        <v>208</v>
      </c>
      <c r="AQ121" s="822"/>
      <c r="AR121" s="822"/>
      <c r="AS121" s="822"/>
      <c r="AT121" s="823"/>
      <c r="AU121" s="995"/>
      <c r="AV121" s="996"/>
      <c r="AW121" s="996"/>
      <c r="AX121" s="996"/>
      <c r="AY121" s="997"/>
      <c r="AZ121" s="824" t="s">
        <v>495</v>
      </c>
      <c r="BA121" s="825"/>
      <c r="BB121" s="825"/>
      <c r="BC121" s="825"/>
      <c r="BD121" s="825"/>
      <c r="BE121" s="825"/>
      <c r="BF121" s="825"/>
      <c r="BG121" s="825"/>
      <c r="BH121" s="825"/>
      <c r="BI121" s="825"/>
      <c r="BJ121" s="825"/>
      <c r="BK121" s="825"/>
      <c r="BL121" s="825"/>
      <c r="BM121" s="825"/>
      <c r="BN121" s="825"/>
      <c r="BO121" s="825"/>
      <c r="BP121" s="826"/>
      <c r="BQ121" s="827">
        <v>6905299</v>
      </c>
      <c r="BR121" s="828"/>
      <c r="BS121" s="828"/>
      <c r="BT121" s="828"/>
      <c r="BU121" s="828"/>
      <c r="BV121" s="828">
        <v>6168615</v>
      </c>
      <c r="BW121" s="828"/>
      <c r="BX121" s="828"/>
      <c r="BY121" s="828"/>
      <c r="BZ121" s="828"/>
      <c r="CA121" s="828">
        <v>6425546</v>
      </c>
      <c r="CB121" s="828"/>
      <c r="CC121" s="828"/>
      <c r="CD121" s="828"/>
      <c r="CE121" s="828"/>
      <c r="CF121" s="829">
        <v>54.5</v>
      </c>
      <c r="CG121" s="830"/>
      <c r="CH121" s="830"/>
      <c r="CI121" s="830"/>
      <c r="CJ121" s="830"/>
      <c r="CK121" s="1003"/>
      <c r="CL121" s="1004"/>
      <c r="CM121" s="1004"/>
      <c r="CN121" s="1004"/>
      <c r="CO121" s="1005"/>
      <c r="CP121" s="870" t="s">
        <v>464</v>
      </c>
      <c r="CQ121" s="871"/>
      <c r="CR121" s="871"/>
      <c r="CS121" s="871"/>
      <c r="CT121" s="871"/>
      <c r="CU121" s="871"/>
      <c r="CV121" s="871"/>
      <c r="CW121" s="871"/>
      <c r="CX121" s="871"/>
      <c r="CY121" s="871"/>
      <c r="CZ121" s="871"/>
      <c r="DA121" s="871"/>
      <c r="DB121" s="871"/>
      <c r="DC121" s="871"/>
      <c r="DD121" s="871"/>
      <c r="DE121" s="871"/>
      <c r="DF121" s="872"/>
      <c r="DG121" s="827">
        <v>1179239</v>
      </c>
      <c r="DH121" s="828"/>
      <c r="DI121" s="828"/>
      <c r="DJ121" s="828"/>
      <c r="DK121" s="828"/>
      <c r="DL121" s="828">
        <v>900998</v>
      </c>
      <c r="DM121" s="828"/>
      <c r="DN121" s="828"/>
      <c r="DO121" s="828"/>
      <c r="DP121" s="828"/>
      <c r="DQ121" s="828">
        <v>597642</v>
      </c>
      <c r="DR121" s="828"/>
      <c r="DS121" s="828"/>
      <c r="DT121" s="828"/>
      <c r="DU121" s="828"/>
      <c r="DV121" s="834">
        <v>5.0999999999999996</v>
      </c>
      <c r="DW121" s="834"/>
      <c r="DX121" s="834"/>
      <c r="DY121" s="834"/>
      <c r="DZ121" s="835"/>
    </row>
    <row r="122" spans="1:130" s="55" customFormat="1" ht="26.25" customHeight="1" x14ac:dyDescent="0.15">
      <c r="A122" s="1030"/>
      <c r="B122" s="1026"/>
      <c r="C122" s="831" t="s">
        <v>489</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208</v>
      </c>
      <c r="AB122" s="818"/>
      <c r="AC122" s="818"/>
      <c r="AD122" s="818"/>
      <c r="AE122" s="819"/>
      <c r="AF122" s="820" t="s">
        <v>208</v>
      </c>
      <c r="AG122" s="818"/>
      <c r="AH122" s="818"/>
      <c r="AI122" s="818"/>
      <c r="AJ122" s="819"/>
      <c r="AK122" s="820" t="s">
        <v>208</v>
      </c>
      <c r="AL122" s="818"/>
      <c r="AM122" s="818"/>
      <c r="AN122" s="818"/>
      <c r="AO122" s="819"/>
      <c r="AP122" s="821" t="s">
        <v>208</v>
      </c>
      <c r="AQ122" s="822"/>
      <c r="AR122" s="822"/>
      <c r="AS122" s="822"/>
      <c r="AT122" s="823"/>
      <c r="AU122" s="995"/>
      <c r="AV122" s="996"/>
      <c r="AW122" s="996"/>
      <c r="AX122" s="996"/>
      <c r="AY122" s="997"/>
      <c r="AZ122" s="850" t="s">
        <v>497</v>
      </c>
      <c r="BA122" s="837"/>
      <c r="BB122" s="837"/>
      <c r="BC122" s="837"/>
      <c r="BD122" s="837"/>
      <c r="BE122" s="837"/>
      <c r="BF122" s="837"/>
      <c r="BG122" s="837"/>
      <c r="BH122" s="837"/>
      <c r="BI122" s="837"/>
      <c r="BJ122" s="837"/>
      <c r="BK122" s="837"/>
      <c r="BL122" s="837"/>
      <c r="BM122" s="837"/>
      <c r="BN122" s="837"/>
      <c r="BO122" s="837"/>
      <c r="BP122" s="838"/>
      <c r="BQ122" s="851">
        <v>32582848</v>
      </c>
      <c r="BR122" s="852"/>
      <c r="BS122" s="852"/>
      <c r="BT122" s="852"/>
      <c r="BU122" s="852"/>
      <c r="BV122" s="852">
        <v>32297358</v>
      </c>
      <c r="BW122" s="852"/>
      <c r="BX122" s="852"/>
      <c r="BY122" s="852"/>
      <c r="BZ122" s="852"/>
      <c r="CA122" s="852">
        <v>31944582</v>
      </c>
      <c r="CB122" s="852"/>
      <c r="CC122" s="852"/>
      <c r="CD122" s="852"/>
      <c r="CE122" s="852"/>
      <c r="CF122" s="873">
        <v>271.2</v>
      </c>
      <c r="CG122" s="874"/>
      <c r="CH122" s="874"/>
      <c r="CI122" s="874"/>
      <c r="CJ122" s="874"/>
      <c r="CK122" s="1003"/>
      <c r="CL122" s="1004"/>
      <c r="CM122" s="1004"/>
      <c r="CN122" s="1004"/>
      <c r="CO122" s="1005"/>
      <c r="CP122" s="870" t="s">
        <v>468</v>
      </c>
      <c r="CQ122" s="871"/>
      <c r="CR122" s="871"/>
      <c r="CS122" s="871"/>
      <c r="CT122" s="871"/>
      <c r="CU122" s="871"/>
      <c r="CV122" s="871"/>
      <c r="CW122" s="871"/>
      <c r="CX122" s="871"/>
      <c r="CY122" s="871"/>
      <c r="CZ122" s="871"/>
      <c r="DA122" s="871"/>
      <c r="DB122" s="871"/>
      <c r="DC122" s="871"/>
      <c r="DD122" s="871"/>
      <c r="DE122" s="871"/>
      <c r="DF122" s="872"/>
      <c r="DG122" s="827">
        <v>533145</v>
      </c>
      <c r="DH122" s="828"/>
      <c r="DI122" s="828"/>
      <c r="DJ122" s="828"/>
      <c r="DK122" s="828"/>
      <c r="DL122" s="828">
        <v>407718</v>
      </c>
      <c r="DM122" s="828"/>
      <c r="DN122" s="828"/>
      <c r="DO122" s="828"/>
      <c r="DP122" s="828"/>
      <c r="DQ122" s="828">
        <v>369251</v>
      </c>
      <c r="DR122" s="828"/>
      <c r="DS122" s="828"/>
      <c r="DT122" s="828"/>
      <c r="DU122" s="828"/>
      <c r="DV122" s="834">
        <v>3.1</v>
      </c>
      <c r="DW122" s="834"/>
      <c r="DX122" s="834"/>
      <c r="DY122" s="834"/>
      <c r="DZ122" s="835"/>
    </row>
    <row r="123" spans="1:130" s="55" customFormat="1" ht="26.25" customHeight="1" x14ac:dyDescent="0.15">
      <c r="A123" s="1030"/>
      <c r="B123" s="1026"/>
      <c r="C123" s="831" t="s">
        <v>490</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208</v>
      </c>
      <c r="AB123" s="818"/>
      <c r="AC123" s="818"/>
      <c r="AD123" s="818"/>
      <c r="AE123" s="819"/>
      <c r="AF123" s="820" t="s">
        <v>208</v>
      </c>
      <c r="AG123" s="818"/>
      <c r="AH123" s="818"/>
      <c r="AI123" s="818"/>
      <c r="AJ123" s="819"/>
      <c r="AK123" s="820" t="s">
        <v>208</v>
      </c>
      <c r="AL123" s="818"/>
      <c r="AM123" s="818"/>
      <c r="AN123" s="818"/>
      <c r="AO123" s="819"/>
      <c r="AP123" s="821" t="s">
        <v>208</v>
      </c>
      <c r="AQ123" s="822"/>
      <c r="AR123" s="822"/>
      <c r="AS123" s="822"/>
      <c r="AT123" s="823"/>
      <c r="AU123" s="998"/>
      <c r="AV123" s="999"/>
      <c r="AW123" s="999"/>
      <c r="AX123" s="999"/>
      <c r="AY123" s="999"/>
      <c r="AZ123" s="84" t="s">
        <v>278</v>
      </c>
      <c r="BA123" s="84"/>
      <c r="BB123" s="84"/>
      <c r="BC123" s="84"/>
      <c r="BD123" s="84"/>
      <c r="BE123" s="84"/>
      <c r="BF123" s="84"/>
      <c r="BG123" s="84"/>
      <c r="BH123" s="84"/>
      <c r="BI123" s="84"/>
      <c r="BJ123" s="84"/>
      <c r="BK123" s="84"/>
      <c r="BL123" s="84"/>
      <c r="BM123" s="84"/>
      <c r="BN123" s="84"/>
      <c r="BO123" s="842" t="s">
        <v>498</v>
      </c>
      <c r="BP123" s="853"/>
      <c r="BQ123" s="875">
        <v>46303998</v>
      </c>
      <c r="BR123" s="876"/>
      <c r="BS123" s="876"/>
      <c r="BT123" s="876"/>
      <c r="BU123" s="876"/>
      <c r="BV123" s="876">
        <v>45368266</v>
      </c>
      <c r="BW123" s="876"/>
      <c r="BX123" s="876"/>
      <c r="BY123" s="876"/>
      <c r="BZ123" s="876"/>
      <c r="CA123" s="876">
        <v>44777573</v>
      </c>
      <c r="CB123" s="876"/>
      <c r="CC123" s="876"/>
      <c r="CD123" s="876"/>
      <c r="CE123" s="876"/>
      <c r="CF123" s="854"/>
      <c r="CG123" s="855"/>
      <c r="CH123" s="855"/>
      <c r="CI123" s="855"/>
      <c r="CJ123" s="856"/>
      <c r="CK123" s="1003"/>
      <c r="CL123" s="1004"/>
      <c r="CM123" s="1004"/>
      <c r="CN123" s="1004"/>
      <c r="CO123" s="1005"/>
      <c r="CP123" s="870" t="s">
        <v>467</v>
      </c>
      <c r="CQ123" s="871"/>
      <c r="CR123" s="871"/>
      <c r="CS123" s="871"/>
      <c r="CT123" s="871"/>
      <c r="CU123" s="871"/>
      <c r="CV123" s="871"/>
      <c r="CW123" s="871"/>
      <c r="CX123" s="871"/>
      <c r="CY123" s="871"/>
      <c r="CZ123" s="871"/>
      <c r="DA123" s="871"/>
      <c r="DB123" s="871"/>
      <c r="DC123" s="871"/>
      <c r="DD123" s="871"/>
      <c r="DE123" s="871"/>
      <c r="DF123" s="872"/>
      <c r="DG123" s="817">
        <v>159178</v>
      </c>
      <c r="DH123" s="818"/>
      <c r="DI123" s="818"/>
      <c r="DJ123" s="818"/>
      <c r="DK123" s="819"/>
      <c r="DL123" s="820">
        <v>168090</v>
      </c>
      <c r="DM123" s="818"/>
      <c r="DN123" s="818"/>
      <c r="DO123" s="818"/>
      <c r="DP123" s="819"/>
      <c r="DQ123" s="820">
        <v>161914</v>
      </c>
      <c r="DR123" s="818"/>
      <c r="DS123" s="818"/>
      <c r="DT123" s="818"/>
      <c r="DU123" s="819"/>
      <c r="DV123" s="821">
        <v>1.4</v>
      </c>
      <c r="DW123" s="822"/>
      <c r="DX123" s="822"/>
      <c r="DY123" s="822"/>
      <c r="DZ123" s="823"/>
    </row>
    <row r="124" spans="1:130" s="55" customFormat="1" ht="26.25" customHeight="1" x14ac:dyDescent="0.15">
      <c r="A124" s="1030"/>
      <c r="B124" s="1026"/>
      <c r="C124" s="831" t="s">
        <v>340</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208</v>
      </c>
      <c r="AB124" s="818"/>
      <c r="AC124" s="818"/>
      <c r="AD124" s="818"/>
      <c r="AE124" s="819"/>
      <c r="AF124" s="820" t="s">
        <v>208</v>
      </c>
      <c r="AG124" s="818"/>
      <c r="AH124" s="818"/>
      <c r="AI124" s="818"/>
      <c r="AJ124" s="819"/>
      <c r="AK124" s="820" t="s">
        <v>208</v>
      </c>
      <c r="AL124" s="818"/>
      <c r="AM124" s="818"/>
      <c r="AN124" s="818"/>
      <c r="AO124" s="819"/>
      <c r="AP124" s="821" t="s">
        <v>208</v>
      </c>
      <c r="AQ124" s="822"/>
      <c r="AR124" s="822"/>
      <c r="AS124" s="822"/>
      <c r="AT124" s="823"/>
      <c r="AU124" s="877" t="s">
        <v>463</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6</v>
      </c>
      <c r="BR124" s="881"/>
      <c r="BS124" s="881"/>
      <c r="BT124" s="881"/>
      <c r="BU124" s="881"/>
      <c r="BV124" s="881">
        <v>0.8</v>
      </c>
      <c r="BW124" s="881"/>
      <c r="BX124" s="881"/>
      <c r="BY124" s="881"/>
      <c r="BZ124" s="881"/>
      <c r="CA124" s="881">
        <v>0.5</v>
      </c>
      <c r="CB124" s="881"/>
      <c r="CC124" s="881"/>
      <c r="CD124" s="881"/>
      <c r="CE124" s="881"/>
      <c r="CF124" s="882"/>
      <c r="CG124" s="883"/>
      <c r="CH124" s="883"/>
      <c r="CI124" s="883"/>
      <c r="CJ124" s="884"/>
      <c r="CK124" s="1006"/>
      <c r="CL124" s="1006"/>
      <c r="CM124" s="1006"/>
      <c r="CN124" s="1006"/>
      <c r="CO124" s="1007"/>
      <c r="CP124" s="870" t="s">
        <v>499</v>
      </c>
      <c r="CQ124" s="871"/>
      <c r="CR124" s="871"/>
      <c r="CS124" s="871"/>
      <c r="CT124" s="871"/>
      <c r="CU124" s="871"/>
      <c r="CV124" s="871"/>
      <c r="CW124" s="871"/>
      <c r="CX124" s="871"/>
      <c r="CY124" s="871"/>
      <c r="CZ124" s="871"/>
      <c r="DA124" s="871"/>
      <c r="DB124" s="871"/>
      <c r="DC124" s="871"/>
      <c r="DD124" s="871"/>
      <c r="DE124" s="871"/>
      <c r="DF124" s="872"/>
      <c r="DG124" s="860">
        <v>11295486</v>
      </c>
      <c r="DH124" s="861"/>
      <c r="DI124" s="861"/>
      <c r="DJ124" s="861"/>
      <c r="DK124" s="862"/>
      <c r="DL124" s="863">
        <v>9734365</v>
      </c>
      <c r="DM124" s="861"/>
      <c r="DN124" s="861"/>
      <c r="DO124" s="861"/>
      <c r="DP124" s="862"/>
      <c r="DQ124" s="863" t="s">
        <v>208</v>
      </c>
      <c r="DR124" s="861"/>
      <c r="DS124" s="861"/>
      <c r="DT124" s="861"/>
      <c r="DU124" s="862"/>
      <c r="DV124" s="864" t="s">
        <v>208</v>
      </c>
      <c r="DW124" s="865"/>
      <c r="DX124" s="865"/>
      <c r="DY124" s="865"/>
      <c r="DZ124" s="866"/>
    </row>
    <row r="125" spans="1:130" s="55" customFormat="1" ht="26.25" customHeight="1" x14ac:dyDescent="0.15">
      <c r="A125" s="1030"/>
      <c r="B125" s="1026"/>
      <c r="C125" s="831" t="s">
        <v>493</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208</v>
      </c>
      <c r="AB125" s="818"/>
      <c r="AC125" s="818"/>
      <c r="AD125" s="818"/>
      <c r="AE125" s="819"/>
      <c r="AF125" s="820" t="s">
        <v>208</v>
      </c>
      <c r="AG125" s="818"/>
      <c r="AH125" s="818"/>
      <c r="AI125" s="818"/>
      <c r="AJ125" s="819"/>
      <c r="AK125" s="820" t="s">
        <v>208</v>
      </c>
      <c r="AL125" s="818"/>
      <c r="AM125" s="818"/>
      <c r="AN125" s="818"/>
      <c r="AO125" s="819"/>
      <c r="AP125" s="821" t="s">
        <v>208</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500</v>
      </c>
      <c r="CL125" s="1001"/>
      <c r="CM125" s="1001"/>
      <c r="CN125" s="1001"/>
      <c r="CO125" s="1002"/>
      <c r="CP125" s="804" t="s">
        <v>140</v>
      </c>
      <c r="CQ125" s="795"/>
      <c r="CR125" s="795"/>
      <c r="CS125" s="795"/>
      <c r="CT125" s="795"/>
      <c r="CU125" s="795"/>
      <c r="CV125" s="795"/>
      <c r="CW125" s="795"/>
      <c r="CX125" s="795"/>
      <c r="CY125" s="795"/>
      <c r="CZ125" s="795"/>
      <c r="DA125" s="795"/>
      <c r="DB125" s="795"/>
      <c r="DC125" s="795"/>
      <c r="DD125" s="795"/>
      <c r="DE125" s="795"/>
      <c r="DF125" s="796"/>
      <c r="DG125" s="805" t="s">
        <v>208</v>
      </c>
      <c r="DH125" s="806"/>
      <c r="DI125" s="806"/>
      <c r="DJ125" s="806"/>
      <c r="DK125" s="806"/>
      <c r="DL125" s="806" t="s">
        <v>208</v>
      </c>
      <c r="DM125" s="806"/>
      <c r="DN125" s="806"/>
      <c r="DO125" s="806"/>
      <c r="DP125" s="806"/>
      <c r="DQ125" s="806" t="s">
        <v>208</v>
      </c>
      <c r="DR125" s="806"/>
      <c r="DS125" s="806"/>
      <c r="DT125" s="806"/>
      <c r="DU125" s="806"/>
      <c r="DV125" s="812" t="s">
        <v>208</v>
      </c>
      <c r="DW125" s="812"/>
      <c r="DX125" s="812"/>
      <c r="DY125" s="812"/>
      <c r="DZ125" s="813"/>
    </row>
    <row r="126" spans="1:130" s="55" customFormat="1" ht="26.25" customHeight="1" x14ac:dyDescent="0.15">
      <c r="A126" s="1030"/>
      <c r="B126" s="1026"/>
      <c r="C126" s="831" t="s">
        <v>494</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t="s">
        <v>208</v>
      </c>
      <c r="AB126" s="818"/>
      <c r="AC126" s="818"/>
      <c r="AD126" s="818"/>
      <c r="AE126" s="819"/>
      <c r="AF126" s="820" t="s">
        <v>208</v>
      </c>
      <c r="AG126" s="818"/>
      <c r="AH126" s="818"/>
      <c r="AI126" s="818"/>
      <c r="AJ126" s="819"/>
      <c r="AK126" s="820" t="s">
        <v>208</v>
      </c>
      <c r="AL126" s="818"/>
      <c r="AM126" s="818"/>
      <c r="AN126" s="818"/>
      <c r="AO126" s="819"/>
      <c r="AP126" s="821" t="s">
        <v>208</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424</v>
      </c>
      <c r="CQ126" s="825"/>
      <c r="CR126" s="825"/>
      <c r="CS126" s="825"/>
      <c r="CT126" s="825"/>
      <c r="CU126" s="825"/>
      <c r="CV126" s="825"/>
      <c r="CW126" s="825"/>
      <c r="CX126" s="825"/>
      <c r="CY126" s="825"/>
      <c r="CZ126" s="825"/>
      <c r="DA126" s="825"/>
      <c r="DB126" s="825"/>
      <c r="DC126" s="825"/>
      <c r="DD126" s="825"/>
      <c r="DE126" s="825"/>
      <c r="DF126" s="826"/>
      <c r="DG126" s="827" t="s">
        <v>208</v>
      </c>
      <c r="DH126" s="828"/>
      <c r="DI126" s="828"/>
      <c r="DJ126" s="828"/>
      <c r="DK126" s="828"/>
      <c r="DL126" s="828" t="s">
        <v>208</v>
      </c>
      <c r="DM126" s="828"/>
      <c r="DN126" s="828"/>
      <c r="DO126" s="828"/>
      <c r="DP126" s="828"/>
      <c r="DQ126" s="828" t="s">
        <v>208</v>
      </c>
      <c r="DR126" s="828"/>
      <c r="DS126" s="828"/>
      <c r="DT126" s="828"/>
      <c r="DU126" s="828"/>
      <c r="DV126" s="834" t="s">
        <v>208</v>
      </c>
      <c r="DW126" s="834"/>
      <c r="DX126" s="834"/>
      <c r="DY126" s="834"/>
      <c r="DZ126" s="835"/>
    </row>
    <row r="127" spans="1:130" s="55" customFormat="1" ht="26.25" customHeight="1" x14ac:dyDescent="0.15">
      <c r="A127" s="1031"/>
      <c r="B127" s="1028"/>
      <c r="C127" s="857" t="s">
        <v>76</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t="s">
        <v>208</v>
      </c>
      <c r="AB127" s="818"/>
      <c r="AC127" s="818"/>
      <c r="AD127" s="818"/>
      <c r="AE127" s="819"/>
      <c r="AF127" s="820" t="s">
        <v>208</v>
      </c>
      <c r="AG127" s="818"/>
      <c r="AH127" s="818"/>
      <c r="AI127" s="818"/>
      <c r="AJ127" s="819"/>
      <c r="AK127" s="820" t="s">
        <v>208</v>
      </c>
      <c r="AL127" s="818"/>
      <c r="AM127" s="818"/>
      <c r="AN127" s="818"/>
      <c r="AO127" s="819"/>
      <c r="AP127" s="821" t="s">
        <v>208</v>
      </c>
      <c r="AQ127" s="822"/>
      <c r="AR127" s="822"/>
      <c r="AS127" s="822"/>
      <c r="AT127" s="823"/>
      <c r="AU127" s="78"/>
      <c r="AV127" s="78"/>
      <c r="AW127" s="78"/>
      <c r="AX127" s="885" t="s">
        <v>503</v>
      </c>
      <c r="AY127" s="886"/>
      <c r="AZ127" s="886"/>
      <c r="BA127" s="886"/>
      <c r="BB127" s="886"/>
      <c r="BC127" s="886"/>
      <c r="BD127" s="886"/>
      <c r="BE127" s="887"/>
      <c r="BF127" s="888" t="s">
        <v>240</v>
      </c>
      <c r="BG127" s="886"/>
      <c r="BH127" s="886"/>
      <c r="BI127" s="886"/>
      <c r="BJ127" s="886"/>
      <c r="BK127" s="886"/>
      <c r="BL127" s="887"/>
      <c r="BM127" s="888" t="s">
        <v>425</v>
      </c>
      <c r="BN127" s="886"/>
      <c r="BO127" s="886"/>
      <c r="BP127" s="886"/>
      <c r="BQ127" s="886"/>
      <c r="BR127" s="886"/>
      <c r="BS127" s="887"/>
      <c r="BT127" s="888" t="s">
        <v>413</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418</v>
      </c>
      <c r="CQ127" s="825"/>
      <c r="CR127" s="825"/>
      <c r="CS127" s="825"/>
      <c r="CT127" s="825"/>
      <c r="CU127" s="825"/>
      <c r="CV127" s="825"/>
      <c r="CW127" s="825"/>
      <c r="CX127" s="825"/>
      <c r="CY127" s="825"/>
      <c r="CZ127" s="825"/>
      <c r="DA127" s="825"/>
      <c r="DB127" s="825"/>
      <c r="DC127" s="825"/>
      <c r="DD127" s="825"/>
      <c r="DE127" s="825"/>
      <c r="DF127" s="826"/>
      <c r="DG127" s="827" t="s">
        <v>208</v>
      </c>
      <c r="DH127" s="828"/>
      <c r="DI127" s="828"/>
      <c r="DJ127" s="828"/>
      <c r="DK127" s="828"/>
      <c r="DL127" s="828" t="s">
        <v>208</v>
      </c>
      <c r="DM127" s="828"/>
      <c r="DN127" s="828"/>
      <c r="DO127" s="828"/>
      <c r="DP127" s="828"/>
      <c r="DQ127" s="828" t="s">
        <v>208</v>
      </c>
      <c r="DR127" s="828"/>
      <c r="DS127" s="828"/>
      <c r="DT127" s="828"/>
      <c r="DU127" s="828"/>
      <c r="DV127" s="834" t="s">
        <v>208</v>
      </c>
      <c r="DW127" s="834"/>
      <c r="DX127" s="834"/>
      <c r="DY127" s="834"/>
      <c r="DZ127" s="835"/>
    </row>
    <row r="128" spans="1:130" s="55" customFormat="1" ht="26.25" customHeight="1" x14ac:dyDescent="0.15">
      <c r="A128" s="890" t="s">
        <v>504</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557347</v>
      </c>
      <c r="AB128" s="798"/>
      <c r="AC128" s="798"/>
      <c r="AD128" s="798"/>
      <c r="AE128" s="799"/>
      <c r="AF128" s="800">
        <v>563202</v>
      </c>
      <c r="AG128" s="798"/>
      <c r="AH128" s="798"/>
      <c r="AI128" s="798"/>
      <c r="AJ128" s="799"/>
      <c r="AK128" s="800">
        <v>541964</v>
      </c>
      <c r="AL128" s="798"/>
      <c r="AM128" s="798"/>
      <c r="AN128" s="798"/>
      <c r="AO128" s="799"/>
      <c r="AP128" s="894"/>
      <c r="AQ128" s="895"/>
      <c r="AR128" s="895"/>
      <c r="AS128" s="895"/>
      <c r="AT128" s="896"/>
      <c r="AU128" s="78"/>
      <c r="AV128" s="78"/>
      <c r="AW128" s="78"/>
      <c r="AX128" s="794" t="s">
        <v>309</v>
      </c>
      <c r="AY128" s="795"/>
      <c r="AZ128" s="795"/>
      <c r="BA128" s="795"/>
      <c r="BB128" s="795"/>
      <c r="BC128" s="795"/>
      <c r="BD128" s="795"/>
      <c r="BE128" s="796"/>
      <c r="BF128" s="897" t="s">
        <v>208</v>
      </c>
      <c r="BG128" s="898"/>
      <c r="BH128" s="898"/>
      <c r="BI128" s="898"/>
      <c r="BJ128" s="898"/>
      <c r="BK128" s="898"/>
      <c r="BL128" s="899"/>
      <c r="BM128" s="897">
        <v>12.84</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403</v>
      </c>
      <c r="CQ128" s="902"/>
      <c r="CR128" s="902"/>
      <c r="CS128" s="902"/>
      <c r="CT128" s="902"/>
      <c r="CU128" s="902"/>
      <c r="CV128" s="902"/>
      <c r="CW128" s="902"/>
      <c r="CX128" s="902"/>
      <c r="CY128" s="902"/>
      <c r="CZ128" s="902"/>
      <c r="DA128" s="902"/>
      <c r="DB128" s="902"/>
      <c r="DC128" s="902"/>
      <c r="DD128" s="902"/>
      <c r="DE128" s="902"/>
      <c r="DF128" s="903"/>
      <c r="DG128" s="904" t="s">
        <v>208</v>
      </c>
      <c r="DH128" s="905"/>
      <c r="DI128" s="905"/>
      <c r="DJ128" s="905"/>
      <c r="DK128" s="905"/>
      <c r="DL128" s="905" t="s">
        <v>208</v>
      </c>
      <c r="DM128" s="905"/>
      <c r="DN128" s="905"/>
      <c r="DO128" s="905"/>
      <c r="DP128" s="905"/>
      <c r="DQ128" s="905" t="s">
        <v>208</v>
      </c>
      <c r="DR128" s="905"/>
      <c r="DS128" s="905"/>
      <c r="DT128" s="905"/>
      <c r="DU128" s="905"/>
      <c r="DV128" s="906" t="s">
        <v>208</v>
      </c>
      <c r="DW128" s="906"/>
      <c r="DX128" s="906"/>
      <c r="DY128" s="906"/>
      <c r="DZ128" s="907"/>
    </row>
    <row r="129" spans="1:131" s="55" customFormat="1" ht="26.25" customHeight="1" x14ac:dyDescent="0.15">
      <c r="A129" s="814" t="s">
        <v>176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245</v>
      </c>
      <c r="X129" s="909"/>
      <c r="Y129" s="909"/>
      <c r="Z129" s="910"/>
      <c r="AA129" s="817">
        <v>13498065</v>
      </c>
      <c r="AB129" s="818"/>
      <c r="AC129" s="818"/>
      <c r="AD129" s="818"/>
      <c r="AE129" s="819"/>
      <c r="AF129" s="820">
        <v>13583825</v>
      </c>
      <c r="AG129" s="818"/>
      <c r="AH129" s="818"/>
      <c r="AI129" s="818"/>
      <c r="AJ129" s="819"/>
      <c r="AK129" s="820">
        <v>14216019</v>
      </c>
      <c r="AL129" s="818"/>
      <c r="AM129" s="818"/>
      <c r="AN129" s="818"/>
      <c r="AO129" s="819"/>
      <c r="AP129" s="911"/>
      <c r="AQ129" s="912"/>
      <c r="AR129" s="912"/>
      <c r="AS129" s="912"/>
      <c r="AT129" s="913"/>
      <c r="AU129" s="80"/>
      <c r="AV129" s="80"/>
      <c r="AW129" s="80"/>
      <c r="AX129" s="914" t="s">
        <v>116</v>
      </c>
      <c r="AY129" s="825"/>
      <c r="AZ129" s="825"/>
      <c r="BA129" s="825"/>
      <c r="BB129" s="825"/>
      <c r="BC129" s="825"/>
      <c r="BD129" s="825"/>
      <c r="BE129" s="826"/>
      <c r="BF129" s="915" t="s">
        <v>208</v>
      </c>
      <c r="BG129" s="916"/>
      <c r="BH129" s="916"/>
      <c r="BI129" s="916"/>
      <c r="BJ129" s="916"/>
      <c r="BK129" s="916"/>
      <c r="BL129" s="917"/>
      <c r="BM129" s="915">
        <v>17.84</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506</v>
      </c>
      <c r="X130" s="909"/>
      <c r="Y130" s="909"/>
      <c r="Z130" s="910"/>
      <c r="AA130" s="817">
        <v>2609548</v>
      </c>
      <c r="AB130" s="818"/>
      <c r="AC130" s="818"/>
      <c r="AD130" s="818"/>
      <c r="AE130" s="819"/>
      <c r="AF130" s="820">
        <v>2532822</v>
      </c>
      <c r="AG130" s="818"/>
      <c r="AH130" s="818"/>
      <c r="AI130" s="818"/>
      <c r="AJ130" s="819"/>
      <c r="AK130" s="820">
        <v>2434943</v>
      </c>
      <c r="AL130" s="818"/>
      <c r="AM130" s="818"/>
      <c r="AN130" s="818"/>
      <c r="AO130" s="819"/>
      <c r="AP130" s="911"/>
      <c r="AQ130" s="912"/>
      <c r="AR130" s="912"/>
      <c r="AS130" s="912"/>
      <c r="AT130" s="913"/>
      <c r="AU130" s="80"/>
      <c r="AV130" s="80"/>
      <c r="AW130" s="80"/>
      <c r="AX130" s="914" t="s">
        <v>440</v>
      </c>
      <c r="AY130" s="825"/>
      <c r="AZ130" s="825"/>
      <c r="BA130" s="825"/>
      <c r="BB130" s="825"/>
      <c r="BC130" s="825"/>
      <c r="BD130" s="825"/>
      <c r="BE130" s="826"/>
      <c r="BF130" s="920">
        <v>5.6</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179</v>
      </c>
      <c r="X131" s="928"/>
      <c r="Y131" s="928"/>
      <c r="Z131" s="929"/>
      <c r="AA131" s="860">
        <v>10888517</v>
      </c>
      <c r="AB131" s="861"/>
      <c r="AC131" s="861"/>
      <c r="AD131" s="861"/>
      <c r="AE131" s="862"/>
      <c r="AF131" s="863">
        <v>11051003</v>
      </c>
      <c r="AG131" s="861"/>
      <c r="AH131" s="861"/>
      <c r="AI131" s="861"/>
      <c r="AJ131" s="862"/>
      <c r="AK131" s="863">
        <v>11781076</v>
      </c>
      <c r="AL131" s="861"/>
      <c r="AM131" s="861"/>
      <c r="AN131" s="861"/>
      <c r="AO131" s="862"/>
      <c r="AP131" s="930"/>
      <c r="AQ131" s="931"/>
      <c r="AR131" s="931"/>
      <c r="AS131" s="931"/>
      <c r="AT131" s="932"/>
      <c r="AU131" s="80"/>
      <c r="AV131" s="80"/>
      <c r="AW131" s="80"/>
      <c r="AX131" s="933" t="s">
        <v>480</v>
      </c>
      <c r="AY131" s="902"/>
      <c r="AZ131" s="902"/>
      <c r="BA131" s="902"/>
      <c r="BB131" s="902"/>
      <c r="BC131" s="902"/>
      <c r="BD131" s="902"/>
      <c r="BE131" s="903"/>
      <c r="BF131" s="934">
        <v>0.5</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29</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507</v>
      </c>
      <c r="W132" s="940"/>
      <c r="X132" s="940"/>
      <c r="Y132" s="940"/>
      <c r="Z132" s="941"/>
      <c r="AA132" s="942">
        <v>8.0272634190000005</v>
      </c>
      <c r="AB132" s="943"/>
      <c r="AC132" s="943"/>
      <c r="AD132" s="943"/>
      <c r="AE132" s="944"/>
      <c r="AF132" s="945">
        <v>4.8560246549999997</v>
      </c>
      <c r="AG132" s="943"/>
      <c r="AH132" s="943"/>
      <c r="AI132" s="943"/>
      <c r="AJ132" s="944"/>
      <c r="AK132" s="945">
        <v>4.0526439180000002</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83</v>
      </c>
      <c r="W133" s="947"/>
      <c r="X133" s="947"/>
      <c r="Y133" s="947"/>
      <c r="Z133" s="948"/>
      <c r="AA133" s="949">
        <v>9</v>
      </c>
      <c r="AB133" s="950"/>
      <c r="AC133" s="950"/>
      <c r="AD133" s="950"/>
      <c r="AE133" s="951"/>
      <c r="AF133" s="949">
        <v>7.2</v>
      </c>
      <c r="AG133" s="950"/>
      <c r="AH133" s="950"/>
      <c r="AI133" s="950"/>
      <c r="AJ133" s="951"/>
      <c r="AK133" s="949">
        <v>5.6</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5xLvTL19/Cyed6l0hBzGgfhbLI+UCHfvjdt3q9deOb9LHmVsbK2u1JKExv5C+7U2lcg0+tMp6KbSMFAAvSnRrw==" saltValue="79lAdTnUDcX02Fbsk9Qfo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100</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8nGAMLszxbYQ3s23WbKiJsG8JgKSN50CLs+NRDoUDpCi2W/ogzzib7wAh0tJBSOUl5wKCX+yjbUSuz3+GnlLzw==" saltValue="EeBYoOZtoiJGHOULspEHPA=="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Q6kGqvvL1tgFwdgaX60kVLp50MejC2P20DYQ4CElvnymT9IWaAWfZ21MPSYqR+Z9UKWj+ym9KUu3ju43XMF53A==" saltValue="n4p3BzW7Xja4mikqJOR0/Q==" spinCount="100000" sheet="1" objects="1" scenarios="1"/>
  <phoneticPr fontId="6"/>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508</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333</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87</v>
      </c>
      <c r="AP7" s="145"/>
      <c r="AQ7" s="156" t="s">
        <v>509</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510</v>
      </c>
      <c r="AQ8" s="157" t="s">
        <v>512</v>
      </c>
      <c r="AR8" s="171" t="s">
        <v>513</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514</v>
      </c>
      <c r="AL9" s="1033"/>
      <c r="AM9" s="1033"/>
      <c r="AN9" s="1034"/>
      <c r="AO9" s="135">
        <v>4747139</v>
      </c>
      <c r="AP9" s="135">
        <v>95124</v>
      </c>
      <c r="AQ9" s="158">
        <v>83474</v>
      </c>
      <c r="AR9" s="172">
        <v>14</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218</v>
      </c>
      <c r="AL10" s="1033"/>
      <c r="AM10" s="1033"/>
      <c r="AN10" s="1034"/>
      <c r="AO10" s="136">
        <v>42599</v>
      </c>
      <c r="AP10" s="136">
        <v>854</v>
      </c>
      <c r="AQ10" s="159">
        <v>8278</v>
      </c>
      <c r="AR10" s="173">
        <v>-89.7</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401</v>
      </c>
      <c r="AL11" s="1033"/>
      <c r="AM11" s="1033"/>
      <c r="AN11" s="1034"/>
      <c r="AO11" s="136" t="s">
        <v>208</v>
      </c>
      <c r="AP11" s="136" t="s">
        <v>208</v>
      </c>
      <c r="AQ11" s="159">
        <v>1520</v>
      </c>
      <c r="AR11" s="173" t="s">
        <v>208</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243</v>
      </c>
      <c r="AL12" s="1033"/>
      <c r="AM12" s="1033"/>
      <c r="AN12" s="1034"/>
      <c r="AO12" s="136" t="s">
        <v>208</v>
      </c>
      <c r="AP12" s="136" t="s">
        <v>208</v>
      </c>
      <c r="AQ12" s="159">
        <v>13</v>
      </c>
      <c r="AR12" s="173" t="s">
        <v>208</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515</v>
      </c>
      <c r="AL13" s="1033"/>
      <c r="AM13" s="1033"/>
      <c r="AN13" s="1034"/>
      <c r="AO13" s="136">
        <v>70475</v>
      </c>
      <c r="AP13" s="136">
        <v>1412</v>
      </c>
      <c r="AQ13" s="159">
        <v>2948</v>
      </c>
      <c r="AR13" s="173">
        <v>-52.1</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516</v>
      </c>
      <c r="AL14" s="1033"/>
      <c r="AM14" s="1033"/>
      <c r="AN14" s="1034"/>
      <c r="AO14" s="136">
        <v>97790</v>
      </c>
      <c r="AP14" s="136">
        <v>1960</v>
      </c>
      <c r="AQ14" s="159">
        <v>1798</v>
      </c>
      <c r="AR14" s="173">
        <v>9</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312</v>
      </c>
      <c r="AL15" s="1036"/>
      <c r="AM15" s="1036"/>
      <c r="AN15" s="1037"/>
      <c r="AO15" s="136">
        <v>-321532</v>
      </c>
      <c r="AP15" s="136">
        <v>-6443</v>
      </c>
      <c r="AQ15" s="159">
        <v>-6111</v>
      </c>
      <c r="AR15" s="173">
        <v>5.4</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278</v>
      </c>
      <c r="AL16" s="1036"/>
      <c r="AM16" s="1036"/>
      <c r="AN16" s="1037"/>
      <c r="AO16" s="136">
        <v>4636471</v>
      </c>
      <c r="AP16" s="136">
        <v>92906</v>
      </c>
      <c r="AQ16" s="159">
        <v>91920</v>
      </c>
      <c r="AR16" s="173">
        <v>1.1000000000000001</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189</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517</v>
      </c>
      <c r="AP20" s="147" t="s">
        <v>338</v>
      </c>
      <c r="AQ20" s="160" t="s">
        <v>41</v>
      </c>
      <c r="AR20" s="174"/>
    </row>
    <row r="21" spans="1:46" s="99" customFormat="1" x14ac:dyDescent="0.15">
      <c r="A21" s="101"/>
      <c r="AK21" s="1038" t="s">
        <v>518</v>
      </c>
      <c r="AL21" s="1039"/>
      <c r="AM21" s="1039"/>
      <c r="AN21" s="1040"/>
      <c r="AO21" s="138">
        <v>10.56</v>
      </c>
      <c r="AP21" s="148">
        <v>8.52</v>
      </c>
      <c r="AQ21" s="161">
        <v>2.04</v>
      </c>
      <c r="AS21" s="180"/>
      <c r="AT21" s="101"/>
    </row>
    <row r="22" spans="1:46" s="99" customFormat="1" x14ac:dyDescent="0.15">
      <c r="A22" s="101"/>
      <c r="AK22" s="1038" t="s">
        <v>519</v>
      </c>
      <c r="AL22" s="1039"/>
      <c r="AM22" s="1039"/>
      <c r="AN22" s="1040"/>
      <c r="AO22" s="139">
        <v>96.5</v>
      </c>
      <c r="AP22" s="149">
        <v>97.5</v>
      </c>
      <c r="AQ22" s="162">
        <v>-1</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520</v>
      </c>
      <c r="AP26" s="150"/>
      <c r="AQ26" s="150"/>
      <c r="AR26" s="150"/>
      <c r="AS26" s="103"/>
      <c r="AT26" s="103"/>
    </row>
    <row r="27" spans="1:46" x14ac:dyDescent="0.15">
      <c r="A27" s="104"/>
      <c r="AO27" s="109"/>
      <c r="AP27" s="109"/>
      <c r="AQ27" s="109"/>
      <c r="AR27" s="109"/>
      <c r="AS27" s="109"/>
      <c r="AT27" s="109"/>
    </row>
    <row r="28" spans="1:46" ht="17.25" x14ac:dyDescent="0.15">
      <c r="A28" s="100" t="s">
        <v>270</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120</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87</v>
      </c>
      <c r="AP30" s="145"/>
      <c r="AQ30" s="156" t="s">
        <v>509</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510</v>
      </c>
      <c r="AQ31" s="157" t="s">
        <v>512</v>
      </c>
      <c r="AR31" s="171" t="s">
        <v>513</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521</v>
      </c>
      <c r="AL32" s="1042"/>
      <c r="AM32" s="1042"/>
      <c r="AN32" s="1043"/>
      <c r="AO32" s="136">
        <v>2664795</v>
      </c>
      <c r="AP32" s="136">
        <v>53397</v>
      </c>
      <c r="AQ32" s="163">
        <v>52518</v>
      </c>
      <c r="AR32" s="173">
        <v>1.7</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522</v>
      </c>
      <c r="AL33" s="1042"/>
      <c r="AM33" s="1042"/>
      <c r="AN33" s="1043"/>
      <c r="AO33" s="136" t="s">
        <v>208</v>
      </c>
      <c r="AP33" s="136" t="s">
        <v>208</v>
      </c>
      <c r="AQ33" s="163" t="s">
        <v>208</v>
      </c>
      <c r="AR33" s="173" t="s">
        <v>208</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16</v>
      </c>
      <c r="AL34" s="1042"/>
      <c r="AM34" s="1042"/>
      <c r="AN34" s="1043"/>
      <c r="AO34" s="136" t="s">
        <v>208</v>
      </c>
      <c r="AP34" s="136" t="s">
        <v>208</v>
      </c>
      <c r="AQ34" s="163">
        <v>24</v>
      </c>
      <c r="AR34" s="173" t="s">
        <v>208</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523</v>
      </c>
      <c r="AL35" s="1042"/>
      <c r="AM35" s="1042"/>
      <c r="AN35" s="1043"/>
      <c r="AO35" s="136">
        <v>789369</v>
      </c>
      <c r="AP35" s="136">
        <v>15817</v>
      </c>
      <c r="AQ35" s="163">
        <v>18573</v>
      </c>
      <c r="AR35" s="173">
        <v>-14.8</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35</v>
      </c>
      <c r="AL36" s="1042"/>
      <c r="AM36" s="1042"/>
      <c r="AN36" s="1043"/>
      <c r="AO36" s="136">
        <v>89</v>
      </c>
      <c r="AP36" s="136">
        <v>2</v>
      </c>
      <c r="AQ36" s="163">
        <v>2920</v>
      </c>
      <c r="AR36" s="173">
        <v>-99.9</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352</v>
      </c>
      <c r="AL37" s="1042"/>
      <c r="AM37" s="1042"/>
      <c r="AN37" s="1043"/>
      <c r="AO37" s="136" t="s">
        <v>208</v>
      </c>
      <c r="AP37" s="136" t="s">
        <v>208</v>
      </c>
      <c r="AQ37" s="163">
        <v>483</v>
      </c>
      <c r="AR37" s="173" t="s">
        <v>208</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524</v>
      </c>
      <c r="AL38" s="1045"/>
      <c r="AM38" s="1045"/>
      <c r="AN38" s="1046"/>
      <c r="AO38" s="140">
        <v>99</v>
      </c>
      <c r="AP38" s="140">
        <v>2</v>
      </c>
      <c r="AQ38" s="164">
        <v>1</v>
      </c>
      <c r="AR38" s="162">
        <v>100</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85</v>
      </c>
      <c r="AL39" s="1045"/>
      <c r="AM39" s="1045"/>
      <c r="AN39" s="1046"/>
      <c r="AO39" s="136">
        <v>-541964</v>
      </c>
      <c r="AP39" s="136">
        <v>-10860</v>
      </c>
      <c r="AQ39" s="163">
        <v>-4335</v>
      </c>
      <c r="AR39" s="173">
        <v>150.5</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525</v>
      </c>
      <c r="AL40" s="1042"/>
      <c r="AM40" s="1042"/>
      <c r="AN40" s="1043"/>
      <c r="AO40" s="136">
        <v>-2434943</v>
      </c>
      <c r="AP40" s="136">
        <v>-48792</v>
      </c>
      <c r="AQ40" s="163">
        <v>-49481</v>
      </c>
      <c r="AR40" s="173">
        <v>-1.4</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392</v>
      </c>
      <c r="AL41" s="1048"/>
      <c r="AM41" s="1048"/>
      <c r="AN41" s="1049"/>
      <c r="AO41" s="136">
        <v>477445</v>
      </c>
      <c r="AP41" s="136">
        <v>9567</v>
      </c>
      <c r="AQ41" s="163">
        <v>20703</v>
      </c>
      <c r="AR41" s="173">
        <v>-53.8</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59</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527</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87</v>
      </c>
      <c r="AN49" s="1050" t="s">
        <v>448</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501</v>
      </c>
      <c r="AO50" s="142" t="s">
        <v>502</v>
      </c>
      <c r="AP50" s="153" t="s">
        <v>528</v>
      </c>
      <c r="AQ50" s="166" t="s">
        <v>386</v>
      </c>
      <c r="AR50" s="176" t="s">
        <v>529</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134</v>
      </c>
      <c r="AL51" s="121"/>
      <c r="AM51" s="126">
        <v>4657532</v>
      </c>
      <c r="AN51" s="133">
        <v>93164</v>
      </c>
      <c r="AO51" s="143">
        <v>-19.8</v>
      </c>
      <c r="AP51" s="154">
        <v>65876</v>
      </c>
      <c r="AQ51" s="167">
        <v>-19.399999999999999</v>
      </c>
      <c r="AR51" s="177">
        <v>-0.4</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280</v>
      </c>
      <c r="AM52" s="127">
        <v>1708048</v>
      </c>
      <c r="AN52" s="134">
        <v>34166</v>
      </c>
      <c r="AO52" s="144">
        <v>-39</v>
      </c>
      <c r="AP52" s="155">
        <v>36484</v>
      </c>
      <c r="AQ52" s="168">
        <v>-3.8</v>
      </c>
      <c r="AR52" s="178">
        <v>-35.200000000000003</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238</v>
      </c>
      <c r="AL53" s="121"/>
      <c r="AM53" s="126">
        <v>4145349</v>
      </c>
      <c r="AN53" s="133">
        <v>82603</v>
      </c>
      <c r="AO53" s="143">
        <v>-11.3</v>
      </c>
      <c r="AP53" s="154">
        <v>68468</v>
      </c>
      <c r="AQ53" s="167">
        <v>3.9</v>
      </c>
      <c r="AR53" s="177">
        <v>-15.2</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280</v>
      </c>
      <c r="AM54" s="127">
        <v>1231900</v>
      </c>
      <c r="AN54" s="134">
        <v>24548</v>
      </c>
      <c r="AO54" s="144">
        <v>-28.2</v>
      </c>
      <c r="AP54" s="155">
        <v>34140</v>
      </c>
      <c r="AQ54" s="168">
        <v>-6.4</v>
      </c>
      <c r="AR54" s="178">
        <v>-21.8</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511</v>
      </c>
      <c r="AL55" s="121"/>
      <c r="AM55" s="126">
        <v>3778648</v>
      </c>
      <c r="AN55" s="133">
        <v>75113</v>
      </c>
      <c r="AO55" s="143">
        <v>-9.1</v>
      </c>
      <c r="AP55" s="154">
        <v>69729</v>
      </c>
      <c r="AQ55" s="167">
        <v>1.8</v>
      </c>
      <c r="AR55" s="177">
        <v>-10.9</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280</v>
      </c>
      <c r="AM56" s="127">
        <v>1505761</v>
      </c>
      <c r="AN56" s="134">
        <v>29932</v>
      </c>
      <c r="AO56" s="144">
        <v>21.9</v>
      </c>
      <c r="AP56" s="155">
        <v>38908</v>
      </c>
      <c r="AQ56" s="168">
        <v>14</v>
      </c>
      <c r="AR56" s="178">
        <v>7.9</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530</v>
      </c>
      <c r="AL57" s="121"/>
      <c r="AM57" s="126">
        <v>4314613</v>
      </c>
      <c r="AN57" s="133">
        <v>85825</v>
      </c>
      <c r="AO57" s="143">
        <v>14.3</v>
      </c>
      <c r="AP57" s="154">
        <v>74581</v>
      </c>
      <c r="AQ57" s="167">
        <v>7</v>
      </c>
      <c r="AR57" s="177">
        <v>7.3</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280</v>
      </c>
      <c r="AM58" s="127">
        <v>2786187</v>
      </c>
      <c r="AN58" s="134">
        <v>55422</v>
      </c>
      <c r="AO58" s="144">
        <v>85.2</v>
      </c>
      <c r="AP58" s="155">
        <v>41563</v>
      </c>
      <c r="AQ58" s="168">
        <v>6.8</v>
      </c>
      <c r="AR58" s="178">
        <v>78.400000000000006</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484</v>
      </c>
      <c r="AL59" s="121"/>
      <c r="AM59" s="126">
        <v>4105499</v>
      </c>
      <c r="AN59" s="133">
        <v>82266</v>
      </c>
      <c r="AO59" s="143">
        <v>-4.0999999999999996</v>
      </c>
      <c r="AP59" s="154">
        <v>76347</v>
      </c>
      <c r="AQ59" s="167">
        <v>2.4</v>
      </c>
      <c r="AR59" s="177">
        <v>-6.5</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280</v>
      </c>
      <c r="AM60" s="127">
        <v>2681007</v>
      </c>
      <c r="AN60" s="134">
        <v>53722</v>
      </c>
      <c r="AO60" s="144">
        <v>-3.1</v>
      </c>
      <c r="AP60" s="155">
        <v>41762</v>
      </c>
      <c r="AQ60" s="168">
        <v>0.5</v>
      </c>
      <c r="AR60" s="178">
        <v>-3.6</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531</v>
      </c>
      <c r="AL61" s="124"/>
      <c r="AM61" s="126">
        <v>4200328</v>
      </c>
      <c r="AN61" s="133">
        <v>83794</v>
      </c>
      <c r="AO61" s="143">
        <v>-6</v>
      </c>
      <c r="AP61" s="154">
        <v>71000</v>
      </c>
      <c r="AQ61" s="169">
        <v>-0.9</v>
      </c>
      <c r="AR61" s="177">
        <v>-5.0999999999999996</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280</v>
      </c>
      <c r="AM62" s="127">
        <v>1982581</v>
      </c>
      <c r="AN62" s="134">
        <v>39558</v>
      </c>
      <c r="AO62" s="144">
        <v>7.4</v>
      </c>
      <c r="AP62" s="155">
        <v>38571</v>
      </c>
      <c r="AQ62" s="168">
        <v>2.2000000000000002</v>
      </c>
      <c r="AR62" s="178">
        <v>5.2</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NR7hXNiYBpJr6vWayAzzile3FlGApSnikGc3sWxLfhSnCi8D9DIofYoXVH+IuWnLyqwVEQiWzmhQOKIbUEVPog==" saltValue="bsuU3rscyoNoOreng7Yuo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100</v>
      </c>
    </row>
    <row r="120" spans="125:125" ht="13.5" hidden="1" customHeight="1" x14ac:dyDescent="0.15"/>
    <row r="121" spans="125:125" ht="13.5" hidden="1" customHeight="1" x14ac:dyDescent="0.15">
      <c r="DU121" s="96"/>
    </row>
  </sheetData>
  <sheetProtection algorithmName="SHA-512" hashValue="Rl7vXbitsNfGf28qupfj3UW8wJ1zMd923FhECh5kVKNVj75EoKBTDba9yvRThO8j6mEHqkhLu8rUJzwuNyPaiQ==" saltValue="VsCQbXL72odJmPM6mfskqQ=="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sheetData>
  <sheetProtection algorithmName="SHA-512" hashValue="XO4aMEvbBNboTBccJKU8rUmKkZTNwOfO+1CkZSFmuGHCUCYiVgy1aTGcwIpC1JisYp5CZPnZ+tGt0/wVGP+zQg==" saltValue="fJgNNZn05dKao0mpbTt/sg=="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330</v>
      </c>
      <c r="G46" s="195" t="s">
        <v>416</v>
      </c>
      <c r="H46" s="195" t="s">
        <v>533</v>
      </c>
      <c r="I46" s="195" t="s">
        <v>534</v>
      </c>
      <c r="J46" s="200" t="s">
        <v>535</v>
      </c>
    </row>
    <row r="47" spans="2:10" ht="57.75" customHeight="1" x14ac:dyDescent="0.15">
      <c r="B47" s="186"/>
      <c r="C47" s="1057" t="s">
        <v>3</v>
      </c>
      <c r="D47" s="1057"/>
      <c r="E47" s="1058"/>
      <c r="F47" s="192">
        <v>29.41</v>
      </c>
      <c r="G47" s="196">
        <v>29.34</v>
      </c>
      <c r="H47" s="196">
        <v>28.85</v>
      </c>
      <c r="I47" s="196">
        <v>28.29</v>
      </c>
      <c r="J47" s="201">
        <v>25.67</v>
      </c>
    </row>
    <row r="48" spans="2:10" ht="57.75" customHeight="1" x14ac:dyDescent="0.15">
      <c r="B48" s="187"/>
      <c r="C48" s="1059" t="s">
        <v>9</v>
      </c>
      <c r="D48" s="1059"/>
      <c r="E48" s="1060"/>
      <c r="F48" s="193">
        <v>4.24</v>
      </c>
      <c r="G48" s="197">
        <v>4.3600000000000003</v>
      </c>
      <c r="H48" s="197">
        <v>4.91</v>
      </c>
      <c r="I48" s="197">
        <v>4.1900000000000004</v>
      </c>
      <c r="J48" s="202">
        <v>3.8</v>
      </c>
    </row>
    <row r="49" spans="2:10" ht="57.75" customHeight="1" x14ac:dyDescent="0.15">
      <c r="B49" s="188"/>
      <c r="C49" s="1061" t="s">
        <v>13</v>
      </c>
      <c r="D49" s="1061"/>
      <c r="E49" s="1062"/>
      <c r="F49" s="194" t="s">
        <v>33</v>
      </c>
      <c r="G49" s="198" t="s">
        <v>383</v>
      </c>
      <c r="H49" s="198" t="s">
        <v>536</v>
      </c>
      <c r="I49" s="198" t="s">
        <v>537</v>
      </c>
      <c r="J49" s="203" t="s">
        <v>538</v>
      </c>
    </row>
    <row r="50" spans="2:10" ht="13.5" customHeight="1" x14ac:dyDescent="0.15"/>
  </sheetData>
  <sheetProtection algorithmName="SHA-512" hashValue="CNTHqfTACJit7ACpwGvyZUFSF4mBlGcsudaE5wES5fc12b9gwVr/iOkJgg3PvDwYqzSK/KoB9qQwXrsu01adCQ==" saltValue="z3oxqhLeHFZlzoyuNha08Q=="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330</v>
      </c>
      <c r="G33" s="219" t="s">
        <v>416</v>
      </c>
      <c r="H33" s="219" t="s">
        <v>533</v>
      </c>
      <c r="I33" s="219" t="s">
        <v>534</v>
      </c>
      <c r="J33" s="223" t="s">
        <v>535</v>
      </c>
      <c r="K33" s="204"/>
      <c r="L33" s="204"/>
      <c r="M33" s="204"/>
      <c r="N33" s="204"/>
      <c r="O33" s="204"/>
      <c r="P33" s="204"/>
    </row>
    <row r="34" spans="1:16" ht="39" customHeight="1" x14ac:dyDescent="0.15">
      <c r="A34" s="204"/>
      <c r="B34" s="206"/>
      <c r="C34" s="1063" t="s">
        <v>457</v>
      </c>
      <c r="D34" s="1063"/>
      <c r="E34" s="1064"/>
      <c r="F34" s="215" t="s">
        <v>208</v>
      </c>
      <c r="G34" s="220" t="s">
        <v>208</v>
      </c>
      <c r="H34" s="220" t="s">
        <v>208</v>
      </c>
      <c r="I34" s="220" t="s">
        <v>208</v>
      </c>
      <c r="J34" s="224">
        <v>6.32</v>
      </c>
      <c r="K34" s="204"/>
      <c r="L34" s="204"/>
      <c r="M34" s="204"/>
      <c r="N34" s="204"/>
      <c r="O34" s="204"/>
      <c r="P34" s="204"/>
    </row>
    <row r="35" spans="1:16" ht="39" customHeight="1" x14ac:dyDescent="0.15">
      <c r="A35" s="204"/>
      <c r="B35" s="207"/>
      <c r="C35" s="1065" t="s">
        <v>467</v>
      </c>
      <c r="D35" s="1065"/>
      <c r="E35" s="1066"/>
      <c r="F35" s="216">
        <v>4.2699999999999996</v>
      </c>
      <c r="G35" s="221">
        <v>4.74</v>
      </c>
      <c r="H35" s="221">
        <v>5.38</v>
      </c>
      <c r="I35" s="221">
        <v>4.29</v>
      </c>
      <c r="J35" s="225">
        <v>5.04</v>
      </c>
      <c r="K35" s="204"/>
      <c r="L35" s="204"/>
      <c r="M35" s="204"/>
      <c r="N35" s="204"/>
      <c r="O35" s="204"/>
      <c r="P35" s="204"/>
    </row>
    <row r="36" spans="1:16" ht="39" customHeight="1" x14ac:dyDescent="0.15">
      <c r="A36" s="204"/>
      <c r="B36" s="207"/>
      <c r="C36" s="1065" t="s">
        <v>464</v>
      </c>
      <c r="D36" s="1065"/>
      <c r="E36" s="1066"/>
      <c r="F36" s="216">
        <v>5.44</v>
      </c>
      <c r="G36" s="221">
        <v>4.41</v>
      </c>
      <c r="H36" s="221">
        <v>1.33</v>
      </c>
      <c r="I36" s="221">
        <v>4.51</v>
      </c>
      <c r="J36" s="225">
        <v>4.8499999999999996</v>
      </c>
      <c r="K36" s="204"/>
      <c r="L36" s="204"/>
      <c r="M36" s="204"/>
      <c r="N36" s="204"/>
      <c r="O36" s="204"/>
      <c r="P36" s="204"/>
    </row>
    <row r="37" spans="1:16" ht="39" customHeight="1" x14ac:dyDescent="0.15">
      <c r="A37" s="204"/>
      <c r="B37" s="207"/>
      <c r="C37" s="1065" t="s">
        <v>454</v>
      </c>
      <c r="D37" s="1065"/>
      <c r="E37" s="1066"/>
      <c r="F37" s="216">
        <v>4.24</v>
      </c>
      <c r="G37" s="221">
        <v>4.3499999999999996</v>
      </c>
      <c r="H37" s="221">
        <v>4.9000000000000004</v>
      </c>
      <c r="I37" s="221">
        <v>4.1900000000000004</v>
      </c>
      <c r="J37" s="225">
        <v>3.79</v>
      </c>
      <c r="K37" s="204"/>
      <c r="L37" s="204"/>
      <c r="M37" s="204"/>
      <c r="N37" s="204"/>
      <c r="O37" s="204"/>
      <c r="P37" s="204"/>
    </row>
    <row r="38" spans="1:16" ht="39" customHeight="1" x14ac:dyDescent="0.15">
      <c r="A38" s="204"/>
      <c r="B38" s="207"/>
      <c r="C38" s="1065" t="s">
        <v>468</v>
      </c>
      <c r="D38" s="1065"/>
      <c r="E38" s="1066"/>
      <c r="F38" s="216">
        <v>7.28</v>
      </c>
      <c r="G38" s="221">
        <v>4.72</v>
      </c>
      <c r="H38" s="221">
        <v>2.29</v>
      </c>
      <c r="I38" s="221">
        <v>2.02</v>
      </c>
      <c r="J38" s="225">
        <v>1.97</v>
      </c>
      <c r="K38" s="204"/>
      <c r="L38" s="204"/>
      <c r="M38" s="204"/>
      <c r="N38" s="204"/>
      <c r="O38" s="204"/>
      <c r="P38" s="204"/>
    </row>
    <row r="39" spans="1:16" ht="39" customHeight="1" x14ac:dyDescent="0.15">
      <c r="A39" s="204"/>
      <c r="B39" s="207"/>
      <c r="C39" s="1065" t="s">
        <v>462</v>
      </c>
      <c r="D39" s="1065"/>
      <c r="E39" s="1066"/>
      <c r="F39" s="216">
        <v>0.53</v>
      </c>
      <c r="G39" s="221">
        <v>0.73</v>
      </c>
      <c r="H39" s="221">
        <v>1.21</v>
      </c>
      <c r="I39" s="221">
        <v>0.77</v>
      </c>
      <c r="J39" s="225">
        <v>0.94</v>
      </c>
      <c r="K39" s="204"/>
      <c r="L39" s="204"/>
      <c r="M39" s="204"/>
      <c r="N39" s="204"/>
      <c r="O39" s="204"/>
      <c r="P39" s="204"/>
    </row>
    <row r="40" spans="1:16" ht="39" customHeight="1" x14ac:dyDescent="0.15">
      <c r="A40" s="204"/>
      <c r="B40" s="207"/>
      <c r="C40" s="1065" t="s">
        <v>249</v>
      </c>
      <c r="D40" s="1065"/>
      <c r="E40" s="1066"/>
      <c r="F40" s="216">
        <v>1.31</v>
      </c>
      <c r="G40" s="221">
        <v>1.26</v>
      </c>
      <c r="H40" s="221">
        <v>0.25</v>
      </c>
      <c r="I40" s="221">
        <v>0.37</v>
      </c>
      <c r="J40" s="225">
        <v>0.76</v>
      </c>
      <c r="K40" s="204"/>
      <c r="L40" s="204"/>
      <c r="M40" s="204"/>
      <c r="N40" s="204"/>
      <c r="O40" s="204"/>
      <c r="P40" s="204"/>
    </row>
    <row r="41" spans="1:16" ht="39" customHeight="1" x14ac:dyDescent="0.15">
      <c r="A41" s="204"/>
      <c r="B41" s="207"/>
      <c r="C41" s="1065" t="s">
        <v>331</v>
      </c>
      <c r="D41" s="1065"/>
      <c r="E41" s="1066"/>
      <c r="F41" s="216">
        <v>0.03</v>
      </c>
      <c r="G41" s="221">
        <v>0.04</v>
      </c>
      <c r="H41" s="221">
        <v>0.04</v>
      </c>
      <c r="I41" s="221">
        <v>0.01</v>
      </c>
      <c r="J41" s="225">
        <v>0</v>
      </c>
      <c r="K41" s="204"/>
      <c r="L41" s="204"/>
      <c r="M41" s="204"/>
      <c r="N41" s="204"/>
      <c r="O41" s="204"/>
      <c r="P41" s="204"/>
    </row>
    <row r="42" spans="1:16" ht="39" customHeight="1" x14ac:dyDescent="0.15">
      <c r="A42" s="204"/>
      <c r="B42" s="208"/>
      <c r="C42" s="1065" t="s">
        <v>539</v>
      </c>
      <c r="D42" s="1065"/>
      <c r="E42" s="1066"/>
      <c r="F42" s="216" t="s">
        <v>208</v>
      </c>
      <c r="G42" s="221" t="s">
        <v>208</v>
      </c>
      <c r="H42" s="221" t="s">
        <v>208</v>
      </c>
      <c r="I42" s="221" t="s">
        <v>208</v>
      </c>
      <c r="J42" s="225" t="s">
        <v>208</v>
      </c>
      <c r="K42" s="204"/>
      <c r="L42" s="204"/>
      <c r="M42" s="204"/>
      <c r="N42" s="204"/>
      <c r="O42" s="204"/>
      <c r="P42" s="204"/>
    </row>
    <row r="43" spans="1:16" ht="39" customHeight="1" x14ac:dyDescent="0.15">
      <c r="A43" s="204"/>
      <c r="B43" s="209"/>
      <c r="C43" s="1067" t="s">
        <v>496</v>
      </c>
      <c r="D43" s="1067"/>
      <c r="E43" s="1068"/>
      <c r="F43" s="217">
        <v>5.82</v>
      </c>
      <c r="G43" s="222">
        <v>6.68</v>
      </c>
      <c r="H43" s="222">
        <v>7.18</v>
      </c>
      <c r="I43" s="222">
        <v>7.39</v>
      </c>
      <c r="J43" s="226">
        <v>0</v>
      </c>
      <c r="K43" s="204"/>
      <c r="L43" s="204"/>
      <c r="M43" s="204"/>
      <c r="N43" s="204"/>
      <c r="O43" s="204"/>
      <c r="P43" s="204"/>
    </row>
    <row r="44" spans="1:16" ht="39" customHeight="1" x14ac:dyDescent="0.15">
      <c r="A44" s="204"/>
      <c r="B44" s="210" t="s">
        <v>15</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upbAP04PLXSkGzDf+Q/CgtdublIg5bi+f6bw1wxnDRKEcJIlr/oArQUjw6ohkJof38rnldz9J8AHLvoweeJ1Q==" saltValue="MQVMERlGK6Fh/jbQvQHgX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orientation="portrait"/>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22</v>
      </c>
      <c r="C44" s="233"/>
      <c r="D44" s="233"/>
      <c r="E44" s="241"/>
      <c r="F44" s="241"/>
      <c r="G44" s="241"/>
      <c r="H44" s="241"/>
      <c r="I44" s="241"/>
      <c r="J44" s="244" t="s">
        <v>14</v>
      </c>
      <c r="K44" s="246" t="s">
        <v>330</v>
      </c>
      <c r="L44" s="254" t="s">
        <v>416</v>
      </c>
      <c r="M44" s="254" t="s">
        <v>533</v>
      </c>
      <c r="N44" s="254" t="s">
        <v>534</v>
      </c>
      <c r="O44" s="262" t="s">
        <v>535</v>
      </c>
      <c r="P44" s="104"/>
      <c r="Q44" s="104"/>
      <c r="R44" s="104"/>
      <c r="S44" s="104"/>
      <c r="T44" s="104"/>
      <c r="U44" s="104"/>
    </row>
    <row r="45" spans="1:21" ht="30.75" customHeight="1" x14ac:dyDescent="0.15">
      <c r="A45" s="104"/>
      <c r="B45" s="1089" t="s">
        <v>26</v>
      </c>
      <c r="C45" s="1090"/>
      <c r="D45" s="236"/>
      <c r="E45" s="1069" t="s">
        <v>24</v>
      </c>
      <c r="F45" s="1069"/>
      <c r="G45" s="1069"/>
      <c r="H45" s="1069"/>
      <c r="I45" s="1069"/>
      <c r="J45" s="1070"/>
      <c r="K45" s="247">
        <v>2911</v>
      </c>
      <c r="L45" s="255">
        <v>3046</v>
      </c>
      <c r="M45" s="255">
        <v>3027</v>
      </c>
      <c r="N45" s="255">
        <v>2764</v>
      </c>
      <c r="O45" s="263">
        <v>2665</v>
      </c>
      <c r="P45" s="104"/>
      <c r="Q45" s="104"/>
      <c r="R45" s="104"/>
      <c r="S45" s="104"/>
      <c r="T45" s="104"/>
      <c r="U45" s="104"/>
    </row>
    <row r="46" spans="1:21" ht="30.75" customHeight="1" x14ac:dyDescent="0.15">
      <c r="A46" s="104"/>
      <c r="B46" s="1091"/>
      <c r="C46" s="1092"/>
      <c r="D46" s="237"/>
      <c r="E46" s="1071" t="s">
        <v>28</v>
      </c>
      <c r="F46" s="1071"/>
      <c r="G46" s="1071"/>
      <c r="H46" s="1071"/>
      <c r="I46" s="1071"/>
      <c r="J46" s="1072"/>
      <c r="K46" s="248" t="s">
        <v>208</v>
      </c>
      <c r="L46" s="256" t="s">
        <v>208</v>
      </c>
      <c r="M46" s="256" t="s">
        <v>208</v>
      </c>
      <c r="N46" s="256" t="s">
        <v>208</v>
      </c>
      <c r="O46" s="264" t="s">
        <v>208</v>
      </c>
      <c r="P46" s="104"/>
      <c r="Q46" s="104"/>
      <c r="R46" s="104"/>
      <c r="S46" s="104"/>
      <c r="T46" s="104"/>
      <c r="U46" s="104"/>
    </row>
    <row r="47" spans="1:21" ht="30.75" customHeight="1" x14ac:dyDescent="0.15">
      <c r="A47" s="104"/>
      <c r="B47" s="1091"/>
      <c r="C47" s="1092"/>
      <c r="D47" s="237"/>
      <c r="E47" s="1071" t="s">
        <v>34</v>
      </c>
      <c r="F47" s="1071"/>
      <c r="G47" s="1071"/>
      <c r="H47" s="1071"/>
      <c r="I47" s="1071"/>
      <c r="J47" s="1072"/>
      <c r="K47" s="248" t="s">
        <v>208</v>
      </c>
      <c r="L47" s="256" t="s">
        <v>208</v>
      </c>
      <c r="M47" s="256" t="s">
        <v>208</v>
      </c>
      <c r="N47" s="256" t="s">
        <v>208</v>
      </c>
      <c r="O47" s="264" t="s">
        <v>208</v>
      </c>
      <c r="P47" s="104"/>
      <c r="Q47" s="104"/>
      <c r="R47" s="104"/>
      <c r="S47" s="104"/>
      <c r="T47" s="104"/>
      <c r="U47" s="104"/>
    </row>
    <row r="48" spans="1:21" ht="30.75" customHeight="1" x14ac:dyDescent="0.15">
      <c r="A48" s="104"/>
      <c r="B48" s="1091"/>
      <c r="C48" s="1092"/>
      <c r="D48" s="237"/>
      <c r="E48" s="1071" t="s">
        <v>37</v>
      </c>
      <c r="F48" s="1071"/>
      <c r="G48" s="1071"/>
      <c r="H48" s="1071"/>
      <c r="I48" s="1071"/>
      <c r="J48" s="1072"/>
      <c r="K48" s="248">
        <v>1244</v>
      </c>
      <c r="L48" s="256">
        <v>1017</v>
      </c>
      <c r="M48" s="256">
        <v>1014</v>
      </c>
      <c r="N48" s="256">
        <v>869</v>
      </c>
      <c r="O48" s="264">
        <v>789</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v>108</v>
      </c>
      <c r="L49" s="256" t="s">
        <v>208</v>
      </c>
      <c r="M49" s="256" t="s">
        <v>208</v>
      </c>
      <c r="N49" s="256" t="s">
        <v>208</v>
      </c>
      <c r="O49" s="264">
        <v>0</v>
      </c>
      <c r="P49" s="104"/>
      <c r="Q49" s="104"/>
      <c r="R49" s="104"/>
      <c r="S49" s="104"/>
      <c r="T49" s="104"/>
      <c r="U49" s="104"/>
    </row>
    <row r="50" spans="1:21" ht="30.75" customHeight="1" x14ac:dyDescent="0.15">
      <c r="A50" s="104"/>
      <c r="B50" s="1091"/>
      <c r="C50" s="1092"/>
      <c r="D50" s="237"/>
      <c r="E50" s="1071" t="s">
        <v>42</v>
      </c>
      <c r="F50" s="1071"/>
      <c r="G50" s="1071"/>
      <c r="H50" s="1071"/>
      <c r="I50" s="1071"/>
      <c r="J50" s="1072"/>
      <c r="K50" s="248" t="s">
        <v>208</v>
      </c>
      <c r="L50" s="256" t="s">
        <v>208</v>
      </c>
      <c r="M50" s="256" t="s">
        <v>208</v>
      </c>
      <c r="N50" s="256" t="s">
        <v>208</v>
      </c>
      <c r="O50" s="264" t="s">
        <v>208</v>
      </c>
      <c r="P50" s="104"/>
      <c r="Q50" s="104"/>
      <c r="R50" s="104"/>
      <c r="S50" s="104"/>
      <c r="T50" s="104"/>
      <c r="U50" s="104"/>
    </row>
    <row r="51" spans="1:21" ht="30.75" customHeight="1" x14ac:dyDescent="0.15">
      <c r="A51" s="104"/>
      <c r="B51" s="1093"/>
      <c r="C51" s="1094"/>
      <c r="D51" s="238"/>
      <c r="E51" s="1071" t="s">
        <v>44</v>
      </c>
      <c r="F51" s="1071"/>
      <c r="G51" s="1071"/>
      <c r="H51" s="1071"/>
      <c r="I51" s="1071"/>
      <c r="J51" s="1072"/>
      <c r="K51" s="248">
        <v>0</v>
      </c>
      <c r="L51" s="256">
        <v>0</v>
      </c>
      <c r="M51" s="256">
        <v>0</v>
      </c>
      <c r="N51" s="256">
        <v>0</v>
      </c>
      <c r="O51" s="264">
        <v>0</v>
      </c>
      <c r="P51" s="104"/>
      <c r="Q51" s="104"/>
      <c r="R51" s="104"/>
      <c r="S51" s="104"/>
      <c r="T51" s="104"/>
      <c r="U51" s="104"/>
    </row>
    <row r="52" spans="1:21" ht="30.75" customHeight="1" x14ac:dyDescent="0.15">
      <c r="A52" s="104"/>
      <c r="B52" s="1073" t="s">
        <v>50</v>
      </c>
      <c r="C52" s="1074"/>
      <c r="D52" s="238"/>
      <c r="E52" s="1071" t="s">
        <v>52</v>
      </c>
      <c r="F52" s="1071"/>
      <c r="G52" s="1071"/>
      <c r="H52" s="1071"/>
      <c r="I52" s="1071"/>
      <c r="J52" s="1072"/>
      <c r="K52" s="248">
        <v>3151</v>
      </c>
      <c r="L52" s="256">
        <v>3121</v>
      </c>
      <c r="M52" s="256">
        <v>3166</v>
      </c>
      <c r="N52" s="256">
        <v>3096</v>
      </c>
      <c r="O52" s="264">
        <v>2977</v>
      </c>
      <c r="P52" s="104"/>
      <c r="Q52" s="104"/>
      <c r="R52" s="104"/>
      <c r="S52" s="104"/>
      <c r="T52" s="104"/>
      <c r="U52" s="104"/>
    </row>
    <row r="53" spans="1:21" ht="30.75" customHeight="1" x14ac:dyDescent="0.15">
      <c r="A53" s="104"/>
      <c r="B53" s="1075" t="s">
        <v>54</v>
      </c>
      <c r="C53" s="1076"/>
      <c r="D53" s="239"/>
      <c r="E53" s="1077" t="s">
        <v>57</v>
      </c>
      <c r="F53" s="1077"/>
      <c r="G53" s="1077"/>
      <c r="H53" s="1077"/>
      <c r="I53" s="1077"/>
      <c r="J53" s="1078"/>
      <c r="K53" s="249">
        <v>1112</v>
      </c>
      <c r="L53" s="257">
        <v>942</v>
      </c>
      <c r="M53" s="257">
        <v>875</v>
      </c>
      <c r="N53" s="257">
        <v>537</v>
      </c>
      <c r="O53" s="265">
        <v>477</v>
      </c>
      <c r="P53" s="104"/>
      <c r="Q53" s="104"/>
      <c r="R53" s="104"/>
      <c r="S53" s="104"/>
      <c r="T53" s="104"/>
      <c r="U53" s="104"/>
    </row>
    <row r="54" spans="1:21" ht="24" customHeight="1" x14ac:dyDescent="0.15">
      <c r="A54" s="104"/>
      <c r="B54" s="228" t="s">
        <v>58</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540</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541</v>
      </c>
      <c r="L56" s="258" t="s">
        <v>543</v>
      </c>
      <c r="M56" s="258" t="s">
        <v>544</v>
      </c>
      <c r="N56" s="258" t="s">
        <v>545</v>
      </c>
      <c r="O56" s="267" t="s">
        <v>546</v>
      </c>
      <c r="P56" s="104"/>
      <c r="Q56" s="104"/>
      <c r="R56" s="104"/>
      <c r="S56" s="104"/>
      <c r="T56" s="104"/>
      <c r="U56" s="104"/>
    </row>
    <row r="57" spans="1:21" ht="31.5" customHeight="1" x14ac:dyDescent="0.15">
      <c r="B57" s="1085" t="s">
        <v>51</v>
      </c>
      <c r="C57" s="1086"/>
      <c r="D57" s="1079" t="s">
        <v>66</v>
      </c>
      <c r="E57" s="1080"/>
      <c r="F57" s="1080"/>
      <c r="G57" s="1080"/>
      <c r="H57" s="1080"/>
      <c r="I57" s="1080"/>
      <c r="J57" s="1081"/>
      <c r="K57" s="252"/>
      <c r="L57" s="259"/>
      <c r="M57" s="259"/>
      <c r="N57" s="259"/>
      <c r="O57" s="268"/>
    </row>
    <row r="58" spans="1:21" ht="31.5" customHeight="1" x14ac:dyDescent="0.15">
      <c r="B58" s="1087"/>
      <c r="C58" s="1088"/>
      <c r="D58" s="1082" t="s">
        <v>18</v>
      </c>
      <c r="E58" s="1083"/>
      <c r="F58" s="1083"/>
      <c r="G58" s="1083"/>
      <c r="H58" s="1083"/>
      <c r="I58" s="1083"/>
      <c r="J58" s="1084"/>
      <c r="K58" s="253"/>
      <c r="L58" s="260"/>
      <c r="M58" s="260"/>
      <c r="N58" s="260"/>
      <c r="O58" s="269"/>
    </row>
    <row r="59" spans="1:21" ht="24" customHeight="1" x14ac:dyDescent="0.15">
      <c r="B59" s="231"/>
      <c r="C59" s="231"/>
      <c r="D59" s="240" t="s">
        <v>47</v>
      </c>
      <c r="E59" s="243"/>
      <c r="F59" s="243"/>
      <c r="G59" s="243"/>
      <c r="H59" s="243"/>
      <c r="I59" s="243"/>
      <c r="J59" s="243"/>
      <c r="K59" s="243"/>
      <c r="L59" s="243"/>
      <c r="M59" s="243"/>
      <c r="N59" s="243"/>
      <c r="O59" s="243"/>
    </row>
    <row r="60" spans="1:21" ht="24" customHeight="1" x14ac:dyDescent="0.15">
      <c r="B60" s="232"/>
      <c r="C60" s="232"/>
      <c r="D60" s="240" t="s">
        <v>43</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wgFjHGTzqxUiOrNUyRTXFnPVQESxmC/glb1/Ilxd+frE5OuElMydwjVV0Q73w0G/LyaEfZLGCfi/uKCmpe4eUA==" saltValue="tisy1z3Xu94XdBxsQAsPe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portrait"/>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22</v>
      </c>
      <c r="C40" s="233"/>
      <c r="D40" s="233"/>
      <c r="E40" s="241"/>
      <c r="F40" s="241"/>
      <c r="G40" s="241"/>
      <c r="H40" s="244" t="s">
        <v>14</v>
      </c>
      <c r="I40" s="246" t="s">
        <v>330</v>
      </c>
      <c r="J40" s="254" t="s">
        <v>416</v>
      </c>
      <c r="K40" s="254" t="s">
        <v>533</v>
      </c>
      <c r="L40" s="254" t="s">
        <v>534</v>
      </c>
      <c r="M40" s="275" t="s">
        <v>535</v>
      </c>
    </row>
    <row r="41" spans="2:13" ht="27.75" customHeight="1" x14ac:dyDescent="0.15">
      <c r="B41" s="1089" t="s">
        <v>39</v>
      </c>
      <c r="C41" s="1090"/>
      <c r="D41" s="236"/>
      <c r="E41" s="1095" t="s">
        <v>67</v>
      </c>
      <c r="F41" s="1095"/>
      <c r="G41" s="1095"/>
      <c r="H41" s="1096"/>
      <c r="I41" s="247">
        <v>30803</v>
      </c>
      <c r="J41" s="255">
        <v>31292</v>
      </c>
      <c r="K41" s="255">
        <v>31149</v>
      </c>
      <c r="L41" s="255">
        <v>31662</v>
      </c>
      <c r="M41" s="263">
        <v>32268</v>
      </c>
    </row>
    <row r="42" spans="2:13" ht="27.75" customHeight="1" x14ac:dyDescent="0.15">
      <c r="B42" s="1091"/>
      <c r="C42" s="1092"/>
      <c r="D42" s="237"/>
      <c r="E42" s="1097" t="s">
        <v>61</v>
      </c>
      <c r="F42" s="1097"/>
      <c r="G42" s="1097"/>
      <c r="H42" s="1098"/>
      <c r="I42" s="248" t="s">
        <v>208</v>
      </c>
      <c r="J42" s="256" t="s">
        <v>208</v>
      </c>
      <c r="K42" s="256" t="s">
        <v>208</v>
      </c>
      <c r="L42" s="256" t="s">
        <v>208</v>
      </c>
      <c r="M42" s="264" t="s">
        <v>208</v>
      </c>
    </row>
    <row r="43" spans="2:13" ht="27.75" customHeight="1" x14ac:dyDescent="0.15">
      <c r="B43" s="1091"/>
      <c r="C43" s="1092"/>
      <c r="D43" s="237"/>
      <c r="E43" s="1097" t="s">
        <v>69</v>
      </c>
      <c r="F43" s="1097"/>
      <c r="G43" s="1097"/>
      <c r="H43" s="1098"/>
      <c r="I43" s="248">
        <v>15797</v>
      </c>
      <c r="J43" s="256">
        <v>14725</v>
      </c>
      <c r="K43" s="256">
        <v>13167</v>
      </c>
      <c r="L43" s="256">
        <v>11211</v>
      </c>
      <c r="M43" s="264">
        <v>10115</v>
      </c>
    </row>
    <row r="44" spans="2:13" ht="27.75" customHeight="1" x14ac:dyDescent="0.15">
      <c r="B44" s="1091"/>
      <c r="C44" s="1092"/>
      <c r="D44" s="237"/>
      <c r="E44" s="1097" t="s">
        <v>71</v>
      </c>
      <c r="F44" s="1097"/>
      <c r="G44" s="1097"/>
      <c r="H44" s="1098"/>
      <c r="I44" s="248">
        <v>944</v>
      </c>
      <c r="J44" s="256">
        <v>0</v>
      </c>
      <c r="K44" s="256">
        <v>0</v>
      </c>
      <c r="L44" s="256" t="s">
        <v>208</v>
      </c>
      <c r="M44" s="264" t="s">
        <v>208</v>
      </c>
    </row>
    <row r="45" spans="2:13" ht="27.75" customHeight="1" x14ac:dyDescent="0.15">
      <c r="B45" s="1091"/>
      <c r="C45" s="1092"/>
      <c r="D45" s="237"/>
      <c r="E45" s="1097" t="s">
        <v>74</v>
      </c>
      <c r="F45" s="1097"/>
      <c r="G45" s="1097"/>
      <c r="H45" s="1098"/>
      <c r="I45" s="248">
        <v>2639</v>
      </c>
      <c r="J45" s="256">
        <v>2773</v>
      </c>
      <c r="K45" s="256">
        <v>2649</v>
      </c>
      <c r="L45" s="256">
        <v>2591</v>
      </c>
      <c r="M45" s="264">
        <v>2455</v>
      </c>
    </row>
    <row r="46" spans="2:13" ht="27.75" customHeight="1" x14ac:dyDescent="0.15">
      <c r="B46" s="1091"/>
      <c r="C46" s="1092"/>
      <c r="D46" s="238"/>
      <c r="E46" s="1097" t="s">
        <v>73</v>
      </c>
      <c r="F46" s="1097"/>
      <c r="G46" s="1097"/>
      <c r="H46" s="1098"/>
      <c r="I46" s="248" t="s">
        <v>208</v>
      </c>
      <c r="J46" s="256" t="s">
        <v>208</v>
      </c>
      <c r="K46" s="256" t="s">
        <v>208</v>
      </c>
      <c r="L46" s="256" t="s">
        <v>208</v>
      </c>
      <c r="M46" s="264" t="s">
        <v>208</v>
      </c>
    </row>
    <row r="47" spans="2:13" ht="27.75" customHeight="1" x14ac:dyDescent="0.15">
      <c r="B47" s="1091"/>
      <c r="C47" s="1092"/>
      <c r="D47" s="271"/>
      <c r="E47" s="1099" t="s">
        <v>77</v>
      </c>
      <c r="F47" s="1100"/>
      <c r="G47" s="1100"/>
      <c r="H47" s="1101"/>
      <c r="I47" s="248" t="s">
        <v>208</v>
      </c>
      <c r="J47" s="256" t="s">
        <v>208</v>
      </c>
      <c r="K47" s="256" t="s">
        <v>208</v>
      </c>
      <c r="L47" s="256" t="s">
        <v>208</v>
      </c>
      <c r="M47" s="264" t="s">
        <v>208</v>
      </c>
    </row>
    <row r="48" spans="2:13" ht="27.75" customHeight="1" x14ac:dyDescent="0.15">
      <c r="B48" s="1091"/>
      <c r="C48" s="1092"/>
      <c r="D48" s="237"/>
      <c r="E48" s="1097" t="s">
        <v>84</v>
      </c>
      <c r="F48" s="1097"/>
      <c r="G48" s="1097"/>
      <c r="H48" s="1098"/>
      <c r="I48" s="248" t="s">
        <v>208</v>
      </c>
      <c r="J48" s="256" t="s">
        <v>208</v>
      </c>
      <c r="K48" s="256" t="s">
        <v>208</v>
      </c>
      <c r="L48" s="256" t="s">
        <v>208</v>
      </c>
      <c r="M48" s="264" t="s">
        <v>208</v>
      </c>
    </row>
    <row r="49" spans="2:13" ht="27.75" customHeight="1" x14ac:dyDescent="0.15">
      <c r="B49" s="1093"/>
      <c r="C49" s="1094"/>
      <c r="D49" s="237"/>
      <c r="E49" s="1097" t="s">
        <v>88</v>
      </c>
      <c r="F49" s="1097"/>
      <c r="G49" s="1097"/>
      <c r="H49" s="1098"/>
      <c r="I49" s="248" t="s">
        <v>208</v>
      </c>
      <c r="J49" s="256" t="s">
        <v>208</v>
      </c>
      <c r="K49" s="256" t="s">
        <v>208</v>
      </c>
      <c r="L49" s="256" t="s">
        <v>208</v>
      </c>
      <c r="M49" s="264" t="s">
        <v>208</v>
      </c>
    </row>
    <row r="50" spans="2:13" ht="27.75" customHeight="1" x14ac:dyDescent="0.15">
      <c r="B50" s="1104" t="s">
        <v>90</v>
      </c>
      <c r="C50" s="1105"/>
      <c r="D50" s="272"/>
      <c r="E50" s="1097" t="s">
        <v>91</v>
      </c>
      <c r="F50" s="1097"/>
      <c r="G50" s="1097"/>
      <c r="H50" s="1098"/>
      <c r="I50" s="248">
        <v>6448</v>
      </c>
      <c r="J50" s="256">
        <v>6512</v>
      </c>
      <c r="K50" s="256">
        <v>6816</v>
      </c>
      <c r="L50" s="256">
        <v>6902</v>
      </c>
      <c r="M50" s="264">
        <v>6407</v>
      </c>
    </row>
    <row r="51" spans="2:13" ht="27.75" customHeight="1" x14ac:dyDescent="0.15">
      <c r="B51" s="1091"/>
      <c r="C51" s="1092"/>
      <c r="D51" s="237"/>
      <c r="E51" s="1097" t="s">
        <v>93</v>
      </c>
      <c r="F51" s="1097"/>
      <c r="G51" s="1097"/>
      <c r="H51" s="1098"/>
      <c r="I51" s="248">
        <v>8153</v>
      </c>
      <c r="J51" s="256">
        <v>7461</v>
      </c>
      <c r="K51" s="256">
        <v>6905</v>
      </c>
      <c r="L51" s="256">
        <v>6169</v>
      </c>
      <c r="M51" s="264">
        <v>6426</v>
      </c>
    </row>
    <row r="52" spans="2:13" ht="27.75" customHeight="1" x14ac:dyDescent="0.15">
      <c r="B52" s="1093"/>
      <c r="C52" s="1094"/>
      <c r="D52" s="237"/>
      <c r="E52" s="1097" t="s">
        <v>49</v>
      </c>
      <c r="F52" s="1097"/>
      <c r="G52" s="1097"/>
      <c r="H52" s="1098"/>
      <c r="I52" s="248">
        <v>33804</v>
      </c>
      <c r="J52" s="256">
        <v>32925</v>
      </c>
      <c r="K52" s="256">
        <v>32583</v>
      </c>
      <c r="L52" s="256">
        <v>32297</v>
      </c>
      <c r="M52" s="264">
        <v>31945</v>
      </c>
    </row>
    <row r="53" spans="2:13" ht="27.75" customHeight="1" x14ac:dyDescent="0.15">
      <c r="B53" s="1075" t="s">
        <v>54</v>
      </c>
      <c r="C53" s="1076"/>
      <c r="D53" s="239"/>
      <c r="E53" s="1102" t="s">
        <v>97</v>
      </c>
      <c r="F53" s="1102"/>
      <c r="G53" s="1102"/>
      <c r="H53" s="1103"/>
      <c r="I53" s="249">
        <v>1778</v>
      </c>
      <c r="J53" s="257">
        <v>1892</v>
      </c>
      <c r="K53" s="257">
        <v>660</v>
      </c>
      <c r="L53" s="257">
        <v>96</v>
      </c>
      <c r="M53" s="265">
        <v>60</v>
      </c>
    </row>
    <row r="54" spans="2:13" ht="27.75" customHeight="1" x14ac:dyDescent="0.15">
      <c r="B54" s="270" t="s">
        <v>80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UhTdLLVlQVVTGzKXfue/1bWOwlWU13IKEGqMMwBrRd1g1QB7P0HMz3PZrjxOTjIhlt57IqXU7BzLe+uMASeLA==" saltValue="lrxeNYdDO3COKWOG1NWEi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95</v>
      </c>
    </row>
    <row r="54" spans="2:8" ht="29.25" customHeight="1" x14ac:dyDescent="0.2">
      <c r="B54" s="276" t="s">
        <v>5</v>
      </c>
      <c r="C54" s="282"/>
      <c r="D54" s="282"/>
      <c r="E54" s="283" t="s">
        <v>14</v>
      </c>
      <c r="F54" s="284" t="s">
        <v>533</v>
      </c>
      <c r="G54" s="284" t="s">
        <v>534</v>
      </c>
      <c r="H54" s="292" t="s">
        <v>535</v>
      </c>
    </row>
    <row r="55" spans="2:8" ht="52.5" customHeight="1" x14ac:dyDescent="0.15">
      <c r="B55" s="277"/>
      <c r="C55" s="1106" t="s">
        <v>101</v>
      </c>
      <c r="D55" s="1106"/>
      <c r="E55" s="1107"/>
      <c r="F55" s="285">
        <v>3894</v>
      </c>
      <c r="G55" s="285">
        <v>3843</v>
      </c>
      <c r="H55" s="293">
        <v>3649</v>
      </c>
    </row>
    <row r="56" spans="2:8" ht="52.5" customHeight="1" x14ac:dyDescent="0.15">
      <c r="B56" s="278"/>
      <c r="C56" s="1108" t="s">
        <v>104</v>
      </c>
      <c r="D56" s="1108"/>
      <c r="E56" s="1109"/>
      <c r="F56" s="286">
        <v>282</v>
      </c>
      <c r="G56" s="286">
        <v>282</v>
      </c>
      <c r="H56" s="294">
        <v>283</v>
      </c>
    </row>
    <row r="57" spans="2:8" ht="53.25" customHeight="1" x14ac:dyDescent="0.15">
      <c r="B57" s="278"/>
      <c r="C57" s="1110" t="s">
        <v>63</v>
      </c>
      <c r="D57" s="1110"/>
      <c r="E57" s="1111"/>
      <c r="F57" s="287">
        <v>4345</v>
      </c>
      <c r="G57" s="287">
        <v>4488</v>
      </c>
      <c r="H57" s="295">
        <v>4364</v>
      </c>
    </row>
    <row r="58" spans="2:8" ht="45.75" customHeight="1" x14ac:dyDescent="0.15">
      <c r="B58" s="279"/>
      <c r="C58" s="1112" t="s">
        <v>555</v>
      </c>
      <c r="D58" s="1113"/>
      <c r="E58" s="1114"/>
      <c r="F58" s="288">
        <v>2133</v>
      </c>
      <c r="G58" s="288">
        <v>2133</v>
      </c>
      <c r="H58" s="296">
        <v>2133</v>
      </c>
    </row>
    <row r="59" spans="2:8" ht="45.75" customHeight="1" x14ac:dyDescent="0.15">
      <c r="B59" s="279"/>
      <c r="C59" s="1112" t="s">
        <v>556</v>
      </c>
      <c r="D59" s="1113"/>
      <c r="E59" s="1114"/>
      <c r="F59" s="288">
        <v>898</v>
      </c>
      <c r="G59" s="288">
        <v>899</v>
      </c>
      <c r="H59" s="296">
        <v>900</v>
      </c>
    </row>
    <row r="60" spans="2:8" ht="45.75" customHeight="1" x14ac:dyDescent="0.15">
      <c r="B60" s="279"/>
      <c r="C60" s="1112" t="s">
        <v>559</v>
      </c>
      <c r="D60" s="1113"/>
      <c r="E60" s="1114"/>
      <c r="F60" s="288">
        <v>821</v>
      </c>
      <c r="G60" s="288">
        <v>823</v>
      </c>
      <c r="H60" s="296">
        <v>824</v>
      </c>
    </row>
    <row r="61" spans="2:8" ht="45.75" customHeight="1" x14ac:dyDescent="0.15">
      <c r="B61" s="279"/>
      <c r="C61" s="1112" t="s">
        <v>558</v>
      </c>
      <c r="D61" s="1113"/>
      <c r="E61" s="1114"/>
      <c r="F61" s="288">
        <v>71</v>
      </c>
      <c r="G61" s="288">
        <v>81</v>
      </c>
      <c r="H61" s="296">
        <v>91</v>
      </c>
    </row>
    <row r="62" spans="2:8" ht="45.75" customHeight="1" x14ac:dyDescent="0.15">
      <c r="B62" s="280"/>
      <c r="C62" s="1115" t="s">
        <v>557</v>
      </c>
      <c r="D62" s="1116"/>
      <c r="E62" s="1117"/>
      <c r="F62" s="289">
        <v>84</v>
      </c>
      <c r="G62" s="289">
        <v>208</v>
      </c>
      <c r="H62" s="297">
        <v>59</v>
      </c>
    </row>
    <row r="63" spans="2:8" ht="52.5" customHeight="1" x14ac:dyDescent="0.15">
      <c r="B63" s="281"/>
      <c r="C63" s="1118" t="s">
        <v>108</v>
      </c>
      <c r="D63" s="1118"/>
      <c r="E63" s="1119"/>
      <c r="F63" s="290">
        <v>8522</v>
      </c>
      <c r="G63" s="290">
        <v>8614</v>
      </c>
      <c r="H63" s="298">
        <v>8296</v>
      </c>
    </row>
    <row r="64" spans="2:8" ht="15" customHeight="1" x14ac:dyDescent="0.15"/>
  </sheetData>
  <sheetProtection algorithmName="SHA-512" hashValue="7rB0vgCBMTJrq0c0jtacv+xZKTLHfp/Kxgd/5lzy0Bf7vWjREQ1LIxmryKgHqpQVdVkGNBZ5ahDD8yy9wvwBeQ==" saltValue="kXmypxIXYidsehOPjw/f5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orientation="portrait"/>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00"/>
      <c r="B1" s="302"/>
      <c r="DD1" s="109"/>
      <c r="DE1" s="109"/>
    </row>
    <row r="2" spans="1:143" ht="25.5" customHeight="1" x14ac:dyDescent="0.15">
      <c r="A2" s="301"/>
      <c r="C2" s="301"/>
      <c r="O2" s="301"/>
      <c r="P2" s="301"/>
      <c r="Q2" s="301"/>
      <c r="R2" s="301"/>
      <c r="S2" s="301"/>
      <c r="T2" s="301"/>
      <c r="U2" s="301"/>
      <c r="V2" s="301"/>
      <c r="W2" s="301"/>
      <c r="X2" s="301"/>
      <c r="Y2" s="301"/>
      <c r="Z2" s="301"/>
      <c r="AA2" s="301"/>
      <c r="AB2" s="301"/>
      <c r="AC2" s="301"/>
      <c r="AD2" s="301"/>
      <c r="AE2" s="301"/>
      <c r="AF2" s="301"/>
      <c r="AG2" s="301"/>
      <c r="AH2" s="301"/>
      <c r="AI2" s="301"/>
      <c r="AU2" s="301"/>
      <c r="BG2" s="301"/>
      <c r="BS2" s="301"/>
      <c r="CE2" s="301"/>
      <c r="CQ2" s="301"/>
      <c r="DD2" s="109"/>
      <c r="DE2" s="109"/>
    </row>
    <row r="3" spans="1:143" ht="25.5" customHeight="1" x14ac:dyDescent="0.15">
      <c r="A3" s="301"/>
      <c r="C3" s="301"/>
      <c r="O3" s="301"/>
      <c r="P3" s="301"/>
      <c r="Q3" s="301"/>
      <c r="R3" s="301"/>
      <c r="S3" s="301"/>
      <c r="T3" s="301"/>
      <c r="U3" s="301"/>
      <c r="V3" s="301"/>
      <c r="W3" s="301"/>
      <c r="X3" s="301"/>
      <c r="Y3" s="301"/>
      <c r="Z3" s="301"/>
      <c r="AA3" s="301"/>
      <c r="AB3" s="301"/>
      <c r="AC3" s="301"/>
      <c r="AD3" s="301"/>
      <c r="AE3" s="301"/>
      <c r="AF3" s="301"/>
      <c r="AG3" s="301"/>
      <c r="AH3" s="301"/>
      <c r="AI3" s="301"/>
      <c r="AU3" s="301"/>
      <c r="BG3" s="301"/>
      <c r="BS3" s="301"/>
      <c r="CE3" s="301"/>
      <c r="CQ3" s="301"/>
      <c r="DD3" s="109"/>
      <c r="DE3" s="109"/>
    </row>
    <row r="4" spans="1:143" s="96" customFormat="1" x14ac:dyDescent="0.15">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23"/>
      <c r="DE4" s="323"/>
      <c r="DF4" s="95"/>
      <c r="DG4" s="95"/>
      <c r="DH4" s="95"/>
      <c r="DI4" s="95"/>
      <c r="DJ4" s="95"/>
      <c r="DK4" s="95"/>
      <c r="DL4" s="95"/>
      <c r="DM4" s="95"/>
      <c r="DN4" s="95"/>
      <c r="DO4" s="95"/>
      <c r="DP4" s="95"/>
      <c r="DQ4" s="95"/>
      <c r="DR4" s="95"/>
      <c r="DS4" s="95"/>
      <c r="DT4" s="95"/>
      <c r="DU4" s="95"/>
      <c r="DV4" s="95"/>
      <c r="DW4" s="95"/>
    </row>
    <row r="5" spans="1:143" s="96" customForma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23"/>
      <c r="DE5" s="323"/>
      <c r="DF5" s="95"/>
      <c r="DG5" s="95"/>
      <c r="DH5" s="95"/>
      <c r="DI5" s="95"/>
      <c r="DJ5" s="95"/>
      <c r="DK5" s="95"/>
      <c r="DL5" s="95"/>
      <c r="DM5" s="95"/>
      <c r="DN5" s="95"/>
      <c r="DO5" s="95"/>
      <c r="DP5" s="95"/>
      <c r="DQ5" s="95"/>
      <c r="DR5" s="95"/>
      <c r="DS5" s="95"/>
      <c r="DT5" s="95"/>
      <c r="DU5" s="95"/>
      <c r="DV5" s="95"/>
      <c r="DW5" s="95"/>
    </row>
    <row r="6" spans="1:143" s="96" customFormat="1" x14ac:dyDescent="0.15">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23"/>
      <c r="DE6" s="323"/>
      <c r="DF6" s="95"/>
      <c r="DG6" s="95"/>
      <c r="DH6" s="95"/>
      <c r="DI6" s="95"/>
      <c r="DJ6" s="95"/>
      <c r="DK6" s="95"/>
      <c r="DL6" s="95"/>
      <c r="DM6" s="95"/>
      <c r="DN6" s="95"/>
      <c r="DO6" s="95"/>
      <c r="DP6" s="95"/>
      <c r="DQ6" s="95"/>
      <c r="DR6" s="95"/>
      <c r="DS6" s="95"/>
      <c r="DT6" s="95"/>
      <c r="DU6" s="95"/>
      <c r="DV6" s="95"/>
      <c r="DW6" s="95"/>
    </row>
    <row r="7" spans="1:143" s="96" customFormat="1" x14ac:dyDescent="0.15">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23"/>
      <c r="DE7" s="323"/>
      <c r="DF7" s="95"/>
      <c r="DG7" s="95"/>
      <c r="DH7" s="95"/>
      <c r="DI7" s="95"/>
      <c r="DJ7" s="95"/>
      <c r="DK7" s="95"/>
      <c r="DL7" s="95"/>
      <c r="DM7" s="95"/>
      <c r="DN7" s="95"/>
      <c r="DO7" s="95"/>
      <c r="DP7" s="95"/>
      <c r="DQ7" s="95"/>
      <c r="DR7" s="95"/>
      <c r="DS7" s="95"/>
      <c r="DT7" s="95"/>
      <c r="DU7" s="95"/>
      <c r="DV7" s="95"/>
      <c r="DW7" s="95"/>
    </row>
    <row r="8" spans="1:143" s="96" customFormat="1" x14ac:dyDescent="0.15">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23"/>
      <c r="DE8" s="323"/>
      <c r="DF8" s="95"/>
      <c r="DG8" s="95"/>
      <c r="DH8" s="95"/>
      <c r="DI8" s="95"/>
      <c r="DJ8" s="95"/>
      <c r="DK8" s="95"/>
      <c r="DL8" s="95"/>
      <c r="DM8" s="95"/>
      <c r="DN8" s="95"/>
      <c r="DO8" s="95"/>
      <c r="DP8" s="95"/>
      <c r="DQ8" s="95"/>
      <c r="DR8" s="95"/>
      <c r="DS8" s="95"/>
      <c r="DT8" s="95"/>
      <c r="DU8" s="95"/>
      <c r="DV8" s="95"/>
      <c r="DW8" s="95"/>
    </row>
    <row r="9" spans="1:143" s="96" customForma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23"/>
      <c r="DE9" s="323"/>
      <c r="DF9" s="95"/>
      <c r="DG9" s="95"/>
      <c r="DH9" s="95"/>
      <c r="DI9" s="95"/>
      <c r="DJ9" s="95"/>
      <c r="DK9" s="95"/>
      <c r="DL9" s="95"/>
      <c r="DM9" s="95"/>
      <c r="DN9" s="95"/>
      <c r="DO9" s="95"/>
      <c r="DP9" s="95"/>
      <c r="DQ9" s="95"/>
      <c r="DR9" s="95"/>
      <c r="DS9" s="95"/>
      <c r="DT9" s="95"/>
      <c r="DU9" s="95"/>
      <c r="DV9" s="95"/>
      <c r="DW9" s="95"/>
    </row>
    <row r="10" spans="1:143" s="96" customForma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23"/>
      <c r="DE10" s="323"/>
      <c r="DF10" s="95"/>
      <c r="DG10" s="95"/>
      <c r="DH10" s="95"/>
      <c r="DI10" s="95"/>
      <c r="DJ10" s="95"/>
      <c r="DK10" s="95"/>
      <c r="DL10" s="95"/>
      <c r="DM10" s="95"/>
      <c r="DN10" s="95"/>
      <c r="DO10" s="95"/>
      <c r="DP10" s="95"/>
      <c r="DQ10" s="95"/>
      <c r="DR10" s="95"/>
      <c r="DS10" s="95"/>
      <c r="DT10" s="95"/>
      <c r="DU10" s="95"/>
      <c r="DV10" s="95"/>
      <c r="DW10" s="95"/>
      <c r="EM10" s="96" t="s">
        <v>31</v>
      </c>
    </row>
    <row r="11" spans="1:143" s="96" customFormat="1" x14ac:dyDescent="0.15">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23"/>
      <c r="DE11" s="323"/>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23"/>
      <c r="DE12" s="323"/>
      <c r="DF12" s="95"/>
      <c r="DG12" s="95"/>
      <c r="DH12" s="95"/>
      <c r="DI12" s="95"/>
      <c r="DJ12" s="95"/>
      <c r="DK12" s="95"/>
      <c r="DL12" s="95"/>
      <c r="DM12" s="95"/>
      <c r="DN12" s="95"/>
      <c r="DO12" s="95"/>
      <c r="DP12" s="95"/>
      <c r="DQ12" s="95"/>
      <c r="DR12" s="95"/>
      <c r="DS12" s="95"/>
      <c r="DT12" s="95"/>
      <c r="DU12" s="95"/>
      <c r="DV12" s="95"/>
      <c r="DW12" s="95"/>
      <c r="EM12" s="96" t="s">
        <v>31</v>
      </c>
    </row>
    <row r="13" spans="1:143" s="96" customFormat="1" x14ac:dyDescent="0.15">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23"/>
      <c r="DE13" s="323"/>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23"/>
      <c r="DE14" s="323"/>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23"/>
      <c r="DE15" s="323"/>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23"/>
      <c r="DE16" s="323"/>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23"/>
      <c r="DE17" s="323"/>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23"/>
      <c r="DE18" s="323"/>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03"/>
      <c r="C21" s="105"/>
      <c r="D21" s="105"/>
      <c r="E21" s="105"/>
      <c r="F21" s="105"/>
      <c r="G21" s="105"/>
      <c r="H21" s="105"/>
      <c r="I21" s="105"/>
      <c r="J21" s="105"/>
      <c r="K21" s="105"/>
      <c r="L21" s="105"/>
      <c r="M21" s="105"/>
      <c r="N21" s="321"/>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21"/>
      <c r="AU21" s="105"/>
      <c r="AV21" s="105"/>
      <c r="AW21" s="105"/>
      <c r="AX21" s="105"/>
      <c r="AY21" s="105"/>
      <c r="AZ21" s="105"/>
      <c r="BA21" s="105"/>
      <c r="BB21" s="105"/>
      <c r="BC21" s="105"/>
      <c r="BD21" s="105"/>
      <c r="BE21" s="105"/>
      <c r="BF21" s="321"/>
      <c r="BG21" s="105"/>
      <c r="BH21" s="105"/>
      <c r="BI21" s="105"/>
      <c r="BJ21" s="105"/>
      <c r="BK21" s="105"/>
      <c r="BL21" s="105"/>
      <c r="BM21" s="105"/>
      <c r="BN21" s="105"/>
      <c r="BO21" s="105"/>
      <c r="BP21" s="105"/>
      <c r="BQ21" s="105"/>
      <c r="BR21" s="321"/>
      <c r="BS21" s="105"/>
      <c r="BT21" s="105"/>
      <c r="BU21" s="105"/>
      <c r="BV21" s="105"/>
      <c r="BW21" s="105"/>
      <c r="BX21" s="105"/>
      <c r="BY21" s="105"/>
      <c r="BZ21" s="105"/>
      <c r="CA21" s="105"/>
      <c r="CB21" s="105"/>
      <c r="CC21" s="105"/>
      <c r="CD21" s="321"/>
      <c r="CE21" s="105"/>
      <c r="CF21" s="105"/>
      <c r="CG21" s="105"/>
      <c r="CH21" s="105"/>
      <c r="CI21" s="105"/>
      <c r="CJ21" s="105"/>
      <c r="CK21" s="105"/>
      <c r="CL21" s="105"/>
      <c r="CM21" s="105"/>
      <c r="CN21" s="105"/>
      <c r="CO21" s="105"/>
      <c r="CP21" s="321"/>
      <c r="CQ21" s="105"/>
      <c r="CR21" s="105"/>
      <c r="CS21" s="105"/>
      <c r="CT21" s="105"/>
      <c r="CU21" s="105"/>
      <c r="CV21" s="105"/>
      <c r="CW21" s="105"/>
      <c r="CX21" s="105"/>
      <c r="CY21" s="105"/>
      <c r="CZ21" s="105"/>
      <c r="DA21" s="105"/>
      <c r="DB21" s="321"/>
      <c r="DC21" s="105"/>
      <c r="DD21" s="179"/>
      <c r="DE21" s="109"/>
      <c r="MM21" s="326"/>
    </row>
    <row r="22" spans="1:351" ht="17.25" x14ac:dyDescent="0.15">
      <c r="B22" s="98"/>
      <c r="MM22" s="326"/>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04"/>
      <c r="DD40" s="304"/>
      <c r="DE40" s="109"/>
    </row>
    <row r="41" spans="2:109" ht="17.25" x14ac:dyDescent="0.15">
      <c r="B41" s="100" t="s">
        <v>561</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08"/>
      <c r="I42" s="299"/>
      <c r="J42" s="299"/>
      <c r="K42" s="299"/>
      <c r="AM42" s="308"/>
      <c r="AN42" s="308" t="s">
        <v>562</v>
      </c>
      <c r="AP42" s="299"/>
      <c r="AQ42" s="299"/>
      <c r="AR42" s="299"/>
      <c r="AY42" s="308"/>
      <c r="BA42" s="299"/>
      <c r="BB42" s="299"/>
      <c r="BC42" s="299"/>
      <c r="BK42" s="308"/>
      <c r="BM42" s="299"/>
      <c r="BN42" s="299"/>
      <c r="BO42" s="299"/>
      <c r="BW42" s="308"/>
      <c r="BY42" s="299"/>
      <c r="BZ42" s="299"/>
      <c r="CA42" s="299"/>
      <c r="CI42" s="308"/>
      <c r="CK42" s="299"/>
      <c r="CL42" s="299"/>
      <c r="CM42" s="299"/>
      <c r="CU42" s="308"/>
      <c r="CW42" s="299"/>
      <c r="CX42" s="299"/>
      <c r="CY42" s="299"/>
    </row>
    <row r="43" spans="2:109" ht="13.5" customHeight="1" x14ac:dyDescent="0.15">
      <c r="B43" s="98"/>
      <c r="AN43" s="1123" t="s">
        <v>563</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10"/>
      <c r="I48" s="310"/>
      <c r="J48" s="310"/>
      <c r="AN48" s="310"/>
      <c r="AO48" s="310"/>
      <c r="AP48" s="310"/>
      <c r="AZ48" s="310"/>
      <c r="BA48" s="310"/>
      <c r="BB48" s="310"/>
      <c r="BL48" s="310"/>
      <c r="BM48" s="310"/>
      <c r="BN48" s="310"/>
      <c r="BX48" s="310"/>
      <c r="BY48" s="310"/>
      <c r="BZ48" s="310"/>
      <c r="CJ48" s="310"/>
      <c r="CK48" s="310"/>
      <c r="CL48" s="310"/>
      <c r="CV48" s="310"/>
      <c r="CW48" s="310"/>
      <c r="CX48" s="310"/>
    </row>
    <row r="49" spans="1:109" x14ac:dyDescent="0.15">
      <c r="B49" s="98"/>
      <c r="AN49" s="51" t="s">
        <v>170</v>
      </c>
    </row>
    <row r="50" spans="1:109" x14ac:dyDescent="0.15">
      <c r="B50" s="98"/>
      <c r="G50" s="1120"/>
      <c r="H50" s="1120"/>
      <c r="I50" s="1120"/>
      <c r="J50" s="1120"/>
      <c r="K50" s="314"/>
      <c r="L50" s="314"/>
      <c r="M50" s="319"/>
      <c r="N50" s="319"/>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330</v>
      </c>
      <c r="BQ50" s="1122"/>
      <c r="BR50" s="1122"/>
      <c r="BS50" s="1122"/>
      <c r="BT50" s="1122"/>
      <c r="BU50" s="1122"/>
      <c r="BV50" s="1122"/>
      <c r="BW50" s="1122"/>
      <c r="BX50" s="1122" t="s">
        <v>416</v>
      </c>
      <c r="BY50" s="1122"/>
      <c r="BZ50" s="1122"/>
      <c r="CA50" s="1122"/>
      <c r="CB50" s="1122"/>
      <c r="CC50" s="1122"/>
      <c r="CD50" s="1122"/>
      <c r="CE50" s="1122"/>
      <c r="CF50" s="1122" t="s">
        <v>533</v>
      </c>
      <c r="CG50" s="1122"/>
      <c r="CH50" s="1122"/>
      <c r="CI50" s="1122"/>
      <c r="CJ50" s="1122"/>
      <c r="CK50" s="1122"/>
      <c r="CL50" s="1122"/>
      <c r="CM50" s="1122"/>
      <c r="CN50" s="1122" t="s">
        <v>534</v>
      </c>
      <c r="CO50" s="1122"/>
      <c r="CP50" s="1122"/>
      <c r="CQ50" s="1122"/>
      <c r="CR50" s="1122"/>
      <c r="CS50" s="1122"/>
      <c r="CT50" s="1122"/>
      <c r="CU50" s="1122"/>
      <c r="CV50" s="1122" t="s">
        <v>535</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10"/>
      <c r="AN51" s="1135" t="s">
        <v>564</v>
      </c>
      <c r="AO51" s="1135"/>
      <c r="AP51" s="1135"/>
      <c r="AQ51" s="1135"/>
      <c r="AR51" s="1135"/>
      <c r="AS51" s="1135"/>
      <c r="AT51" s="1135"/>
      <c r="AU51" s="1135"/>
      <c r="AV51" s="1135"/>
      <c r="AW51" s="1135"/>
      <c r="AX51" s="1135"/>
      <c r="AY51" s="1135"/>
      <c r="AZ51" s="1135"/>
      <c r="BA51" s="1135"/>
      <c r="BB51" s="1135" t="s">
        <v>565</v>
      </c>
      <c r="BC51" s="1135"/>
      <c r="BD51" s="1135"/>
      <c r="BE51" s="1135"/>
      <c r="BF51" s="1135"/>
      <c r="BG51" s="1135"/>
      <c r="BH51" s="1135"/>
      <c r="BI51" s="1135"/>
      <c r="BJ51" s="1135"/>
      <c r="BK51" s="1135"/>
      <c r="BL51" s="1135"/>
      <c r="BM51" s="1135"/>
      <c r="BN51" s="1135"/>
      <c r="BO51" s="1135"/>
      <c r="BP51" s="1136">
        <v>16.399999999999999</v>
      </c>
      <c r="BQ51" s="1136"/>
      <c r="BR51" s="1136"/>
      <c r="BS51" s="1136"/>
      <c r="BT51" s="1136"/>
      <c r="BU51" s="1136"/>
      <c r="BV51" s="1136"/>
      <c r="BW51" s="1136"/>
      <c r="BX51" s="1136">
        <v>17.5</v>
      </c>
      <c r="BY51" s="1136"/>
      <c r="BZ51" s="1136"/>
      <c r="CA51" s="1136"/>
      <c r="CB51" s="1136"/>
      <c r="CC51" s="1136"/>
      <c r="CD51" s="1136"/>
      <c r="CE51" s="1136"/>
      <c r="CF51" s="1136">
        <v>6</v>
      </c>
      <c r="CG51" s="1136"/>
      <c r="CH51" s="1136"/>
      <c r="CI51" s="1136"/>
      <c r="CJ51" s="1136"/>
      <c r="CK51" s="1136"/>
      <c r="CL51" s="1136"/>
      <c r="CM51" s="1136"/>
      <c r="CN51" s="1136">
        <v>0.8</v>
      </c>
      <c r="CO51" s="1136"/>
      <c r="CP51" s="1136"/>
      <c r="CQ51" s="1136"/>
      <c r="CR51" s="1136"/>
      <c r="CS51" s="1136"/>
      <c r="CT51" s="1136"/>
      <c r="CU51" s="1136"/>
      <c r="CV51" s="1136">
        <v>0.5</v>
      </c>
      <c r="CW51" s="1136"/>
      <c r="CX51" s="1136"/>
      <c r="CY51" s="1136"/>
      <c r="CZ51" s="1136"/>
      <c r="DA51" s="1136"/>
      <c r="DB51" s="1136"/>
      <c r="DC51" s="1136"/>
    </row>
    <row r="52" spans="1:109" x14ac:dyDescent="0.15">
      <c r="B52" s="98"/>
      <c r="G52" s="1132"/>
      <c r="H52" s="1132"/>
      <c r="I52" s="1133"/>
      <c r="J52" s="1133"/>
      <c r="K52" s="1134"/>
      <c r="L52" s="1134"/>
      <c r="M52" s="1134"/>
      <c r="N52" s="1134"/>
      <c r="AM52" s="310"/>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299"/>
      <c r="B53" s="98"/>
      <c r="G53" s="1132"/>
      <c r="H53" s="1132"/>
      <c r="I53" s="1120"/>
      <c r="J53" s="1120"/>
      <c r="K53" s="1134"/>
      <c r="L53" s="1134"/>
      <c r="M53" s="1134"/>
      <c r="N53" s="1134"/>
      <c r="AM53" s="310"/>
      <c r="AN53" s="1135"/>
      <c r="AO53" s="1135"/>
      <c r="AP53" s="1135"/>
      <c r="AQ53" s="1135"/>
      <c r="AR53" s="1135"/>
      <c r="AS53" s="1135"/>
      <c r="AT53" s="1135"/>
      <c r="AU53" s="1135"/>
      <c r="AV53" s="1135"/>
      <c r="AW53" s="1135"/>
      <c r="AX53" s="1135"/>
      <c r="AY53" s="1135"/>
      <c r="AZ53" s="1135"/>
      <c r="BA53" s="1135"/>
      <c r="BB53" s="1135" t="s">
        <v>146</v>
      </c>
      <c r="BC53" s="1135"/>
      <c r="BD53" s="1135"/>
      <c r="BE53" s="1135"/>
      <c r="BF53" s="1135"/>
      <c r="BG53" s="1135"/>
      <c r="BH53" s="1135"/>
      <c r="BI53" s="1135"/>
      <c r="BJ53" s="1135"/>
      <c r="BK53" s="1135"/>
      <c r="BL53" s="1135"/>
      <c r="BM53" s="1135"/>
      <c r="BN53" s="1135"/>
      <c r="BO53" s="1135"/>
      <c r="BP53" s="1136">
        <v>57.3</v>
      </c>
      <c r="BQ53" s="1136"/>
      <c r="BR53" s="1136"/>
      <c r="BS53" s="1136"/>
      <c r="BT53" s="1136"/>
      <c r="BU53" s="1136"/>
      <c r="BV53" s="1136"/>
      <c r="BW53" s="1136"/>
      <c r="BX53" s="1136">
        <v>58.8</v>
      </c>
      <c r="BY53" s="1136"/>
      <c r="BZ53" s="1136"/>
      <c r="CA53" s="1136"/>
      <c r="CB53" s="1136"/>
      <c r="CC53" s="1136"/>
      <c r="CD53" s="1136"/>
      <c r="CE53" s="1136"/>
      <c r="CF53" s="1136">
        <v>60.2</v>
      </c>
      <c r="CG53" s="1136"/>
      <c r="CH53" s="1136"/>
      <c r="CI53" s="1136"/>
      <c r="CJ53" s="1136"/>
      <c r="CK53" s="1136"/>
      <c r="CL53" s="1136"/>
      <c r="CM53" s="1136"/>
      <c r="CN53" s="1136">
        <v>61.5</v>
      </c>
      <c r="CO53" s="1136"/>
      <c r="CP53" s="1136"/>
      <c r="CQ53" s="1136"/>
      <c r="CR53" s="1136"/>
      <c r="CS53" s="1136"/>
      <c r="CT53" s="1136"/>
      <c r="CU53" s="1136"/>
      <c r="CV53" s="1136">
        <v>62.1</v>
      </c>
      <c r="CW53" s="1136"/>
      <c r="CX53" s="1136"/>
      <c r="CY53" s="1136"/>
      <c r="CZ53" s="1136"/>
      <c r="DA53" s="1136"/>
      <c r="DB53" s="1136"/>
      <c r="DC53" s="1136"/>
    </row>
    <row r="54" spans="1:109" x14ac:dyDescent="0.15">
      <c r="A54" s="299"/>
      <c r="B54" s="98"/>
      <c r="G54" s="1132"/>
      <c r="H54" s="1132"/>
      <c r="I54" s="1120"/>
      <c r="J54" s="1120"/>
      <c r="K54" s="1134"/>
      <c r="L54" s="1134"/>
      <c r="M54" s="1134"/>
      <c r="N54" s="1134"/>
      <c r="AM54" s="310"/>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299"/>
      <c r="B55" s="98"/>
      <c r="G55" s="1120"/>
      <c r="H55" s="1120"/>
      <c r="I55" s="1120"/>
      <c r="J55" s="1120"/>
      <c r="K55" s="1134"/>
      <c r="L55" s="1134"/>
      <c r="M55" s="1134"/>
      <c r="N55" s="1134"/>
      <c r="AN55" s="1122" t="s">
        <v>17</v>
      </c>
      <c r="AO55" s="1122"/>
      <c r="AP55" s="1122"/>
      <c r="AQ55" s="1122"/>
      <c r="AR55" s="1122"/>
      <c r="AS55" s="1122"/>
      <c r="AT55" s="1122"/>
      <c r="AU55" s="1122"/>
      <c r="AV55" s="1122"/>
      <c r="AW55" s="1122"/>
      <c r="AX55" s="1122"/>
      <c r="AY55" s="1122"/>
      <c r="AZ55" s="1122"/>
      <c r="BA55" s="1122"/>
      <c r="BB55" s="1135" t="s">
        <v>565</v>
      </c>
      <c r="BC55" s="1135"/>
      <c r="BD55" s="1135"/>
      <c r="BE55" s="1135"/>
      <c r="BF55" s="1135"/>
      <c r="BG55" s="1135"/>
      <c r="BH55" s="1135"/>
      <c r="BI55" s="1135"/>
      <c r="BJ55" s="1135"/>
      <c r="BK55" s="1135"/>
      <c r="BL55" s="1135"/>
      <c r="BM55" s="1135"/>
      <c r="BN55" s="1135"/>
      <c r="BO55" s="1135"/>
      <c r="BP55" s="1136">
        <v>52.3</v>
      </c>
      <c r="BQ55" s="1136"/>
      <c r="BR55" s="1136"/>
      <c r="BS55" s="1136"/>
      <c r="BT55" s="1136"/>
      <c r="BU55" s="1136"/>
      <c r="BV55" s="1136"/>
      <c r="BW55" s="1136"/>
      <c r="BX55" s="1136">
        <v>55.4</v>
      </c>
      <c r="BY55" s="1136"/>
      <c r="BZ55" s="1136"/>
      <c r="CA55" s="1136"/>
      <c r="CB55" s="1136"/>
      <c r="CC55" s="1136"/>
      <c r="CD55" s="1136"/>
      <c r="CE55" s="1136"/>
      <c r="CF55" s="1136">
        <v>52.7</v>
      </c>
      <c r="CG55" s="1136"/>
      <c r="CH55" s="1136"/>
      <c r="CI55" s="1136"/>
      <c r="CJ55" s="1136"/>
      <c r="CK55" s="1136"/>
      <c r="CL55" s="1136"/>
      <c r="CM55" s="1136"/>
      <c r="CN55" s="1136">
        <v>49.7</v>
      </c>
      <c r="CO55" s="1136"/>
      <c r="CP55" s="1136"/>
      <c r="CQ55" s="1136"/>
      <c r="CR55" s="1136"/>
      <c r="CS55" s="1136"/>
      <c r="CT55" s="1136"/>
      <c r="CU55" s="1136"/>
      <c r="CV55" s="1136">
        <v>37.299999999999997</v>
      </c>
      <c r="CW55" s="1136"/>
      <c r="CX55" s="1136"/>
      <c r="CY55" s="1136"/>
      <c r="CZ55" s="1136"/>
      <c r="DA55" s="1136"/>
      <c r="DB55" s="1136"/>
      <c r="DC55" s="1136"/>
    </row>
    <row r="56" spans="1:109" x14ac:dyDescent="0.15">
      <c r="A56" s="299"/>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299" customFormat="1" x14ac:dyDescent="0.15">
      <c r="B57" s="305"/>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146</v>
      </c>
      <c r="BC57" s="1135"/>
      <c r="BD57" s="1135"/>
      <c r="BE57" s="1135"/>
      <c r="BF57" s="1135"/>
      <c r="BG57" s="1135"/>
      <c r="BH57" s="1135"/>
      <c r="BI57" s="1135"/>
      <c r="BJ57" s="1135"/>
      <c r="BK57" s="1135"/>
      <c r="BL57" s="1135"/>
      <c r="BM57" s="1135"/>
      <c r="BN57" s="1135"/>
      <c r="BO57" s="1135"/>
      <c r="BP57" s="1136">
        <v>57.1</v>
      </c>
      <c r="BQ57" s="1136"/>
      <c r="BR57" s="1136"/>
      <c r="BS57" s="1136"/>
      <c r="BT57" s="1136"/>
      <c r="BU57" s="1136"/>
      <c r="BV57" s="1136"/>
      <c r="BW57" s="1136"/>
      <c r="BX57" s="1136">
        <v>58.7</v>
      </c>
      <c r="BY57" s="1136"/>
      <c r="BZ57" s="1136"/>
      <c r="CA57" s="1136"/>
      <c r="CB57" s="1136"/>
      <c r="CC57" s="1136"/>
      <c r="CD57" s="1136"/>
      <c r="CE57" s="1136"/>
      <c r="CF57" s="1136">
        <v>59.9</v>
      </c>
      <c r="CG57" s="1136"/>
      <c r="CH57" s="1136"/>
      <c r="CI57" s="1136"/>
      <c r="CJ57" s="1136"/>
      <c r="CK57" s="1136"/>
      <c r="CL57" s="1136"/>
      <c r="CM57" s="1136"/>
      <c r="CN57" s="1136">
        <v>60.1</v>
      </c>
      <c r="CO57" s="1136"/>
      <c r="CP57" s="1136"/>
      <c r="CQ57" s="1136"/>
      <c r="CR57" s="1136"/>
      <c r="CS57" s="1136"/>
      <c r="CT57" s="1136"/>
      <c r="CU57" s="1136"/>
      <c r="CV57" s="1136">
        <v>61.8</v>
      </c>
      <c r="CW57" s="1136"/>
      <c r="CX57" s="1136"/>
      <c r="CY57" s="1136"/>
      <c r="CZ57" s="1136"/>
      <c r="DA57" s="1136"/>
      <c r="DB57" s="1136"/>
      <c r="DC57" s="1136"/>
      <c r="DD57" s="324"/>
      <c r="DE57" s="305"/>
    </row>
    <row r="58" spans="1:109" s="299" customFormat="1" x14ac:dyDescent="0.15">
      <c r="A58" s="51"/>
      <c r="B58" s="305"/>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24"/>
      <c r="DE58" s="305"/>
    </row>
    <row r="59" spans="1:109" s="299" customFormat="1" x14ac:dyDescent="0.15">
      <c r="A59" s="51"/>
      <c r="B59" s="305"/>
      <c r="K59" s="315"/>
      <c r="L59" s="315"/>
      <c r="M59" s="315"/>
      <c r="N59" s="315"/>
      <c r="AQ59" s="315"/>
      <c r="AR59" s="315"/>
      <c r="AS59" s="315"/>
      <c r="AT59" s="315"/>
      <c r="BC59" s="315"/>
      <c r="BD59" s="315"/>
      <c r="BE59" s="315"/>
      <c r="BF59" s="315"/>
      <c r="BO59" s="315"/>
      <c r="BP59" s="315"/>
      <c r="BQ59" s="315"/>
      <c r="BR59" s="315"/>
      <c r="CA59" s="315"/>
      <c r="CB59" s="315"/>
      <c r="CC59" s="315"/>
      <c r="CD59" s="315"/>
      <c r="CM59" s="315"/>
      <c r="CN59" s="315"/>
      <c r="CO59" s="315"/>
      <c r="CP59" s="315"/>
      <c r="CY59" s="315"/>
      <c r="CZ59" s="315"/>
      <c r="DA59" s="315"/>
      <c r="DB59" s="315"/>
      <c r="DC59" s="315"/>
      <c r="DD59" s="324"/>
      <c r="DE59" s="305"/>
    </row>
    <row r="60" spans="1:109" s="299" customFormat="1" x14ac:dyDescent="0.15">
      <c r="A60" s="51"/>
      <c r="B60" s="305"/>
      <c r="K60" s="315"/>
      <c r="L60" s="315"/>
      <c r="M60" s="315"/>
      <c r="N60" s="315"/>
      <c r="AQ60" s="315"/>
      <c r="AR60" s="315"/>
      <c r="AS60" s="315"/>
      <c r="AT60" s="315"/>
      <c r="BC60" s="315"/>
      <c r="BD60" s="315"/>
      <c r="BE60" s="315"/>
      <c r="BF60" s="315"/>
      <c r="BO60" s="315"/>
      <c r="BP60" s="315"/>
      <c r="BQ60" s="315"/>
      <c r="BR60" s="315"/>
      <c r="CA60" s="315"/>
      <c r="CB60" s="315"/>
      <c r="CC60" s="315"/>
      <c r="CD60" s="315"/>
      <c r="CM60" s="315"/>
      <c r="CN60" s="315"/>
      <c r="CO60" s="315"/>
      <c r="CP60" s="315"/>
      <c r="CY60" s="315"/>
      <c r="CZ60" s="315"/>
      <c r="DA60" s="315"/>
      <c r="DB60" s="315"/>
      <c r="DC60" s="315"/>
      <c r="DD60" s="324"/>
      <c r="DE60" s="305"/>
    </row>
    <row r="61" spans="1:109" s="299" customFormat="1" x14ac:dyDescent="0.15">
      <c r="A61" s="51"/>
      <c r="B61" s="306"/>
      <c r="C61" s="307"/>
      <c r="D61" s="307"/>
      <c r="E61" s="307"/>
      <c r="F61" s="307"/>
      <c r="G61" s="307"/>
      <c r="H61" s="307"/>
      <c r="I61" s="307"/>
      <c r="J61" s="307"/>
      <c r="K61" s="307"/>
      <c r="L61" s="307"/>
      <c r="M61" s="320"/>
      <c r="N61" s="320"/>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20"/>
      <c r="AT61" s="320"/>
      <c r="AU61" s="307"/>
      <c r="AV61" s="307"/>
      <c r="AW61" s="307"/>
      <c r="AX61" s="307"/>
      <c r="AY61" s="307"/>
      <c r="AZ61" s="307"/>
      <c r="BA61" s="307"/>
      <c r="BB61" s="307"/>
      <c r="BC61" s="307"/>
      <c r="BD61" s="307"/>
      <c r="BE61" s="320"/>
      <c r="BF61" s="320"/>
      <c r="BG61" s="307"/>
      <c r="BH61" s="307"/>
      <c r="BI61" s="307"/>
      <c r="BJ61" s="307"/>
      <c r="BK61" s="307"/>
      <c r="BL61" s="307"/>
      <c r="BM61" s="307"/>
      <c r="BN61" s="307"/>
      <c r="BO61" s="307"/>
      <c r="BP61" s="307"/>
      <c r="BQ61" s="320"/>
      <c r="BR61" s="320"/>
      <c r="BS61" s="307"/>
      <c r="BT61" s="307"/>
      <c r="BU61" s="307"/>
      <c r="BV61" s="307"/>
      <c r="BW61" s="307"/>
      <c r="BX61" s="307"/>
      <c r="BY61" s="307"/>
      <c r="BZ61" s="307"/>
      <c r="CA61" s="307"/>
      <c r="CB61" s="307"/>
      <c r="CC61" s="320"/>
      <c r="CD61" s="320"/>
      <c r="CE61" s="307"/>
      <c r="CF61" s="307"/>
      <c r="CG61" s="307"/>
      <c r="CH61" s="307"/>
      <c r="CI61" s="307"/>
      <c r="CJ61" s="307"/>
      <c r="CK61" s="307"/>
      <c r="CL61" s="307"/>
      <c r="CM61" s="307"/>
      <c r="CN61" s="307"/>
      <c r="CO61" s="320"/>
      <c r="CP61" s="320"/>
      <c r="CQ61" s="307"/>
      <c r="CR61" s="307"/>
      <c r="CS61" s="307"/>
      <c r="CT61" s="307"/>
      <c r="CU61" s="307"/>
      <c r="CV61" s="307"/>
      <c r="CW61" s="307"/>
      <c r="CX61" s="307"/>
      <c r="CY61" s="307"/>
      <c r="CZ61" s="307"/>
      <c r="DA61" s="320"/>
      <c r="DB61" s="320"/>
      <c r="DC61" s="320"/>
      <c r="DD61" s="325"/>
      <c r="DE61" s="305"/>
    </row>
    <row r="62" spans="1:109" x14ac:dyDescent="0.15">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109"/>
    </row>
    <row r="63" spans="1:109" ht="17.25" x14ac:dyDescent="0.15">
      <c r="B63" s="107" t="s">
        <v>328</v>
      </c>
    </row>
    <row r="64" spans="1:109" x14ac:dyDescent="0.15">
      <c r="B64" s="98"/>
      <c r="G64" s="308"/>
      <c r="N64" s="322"/>
      <c r="AM64" s="308"/>
      <c r="AN64" s="308" t="s">
        <v>562</v>
      </c>
      <c r="AP64" s="299"/>
      <c r="AQ64" s="299"/>
      <c r="AR64" s="299"/>
      <c r="AY64" s="308"/>
      <c r="BA64" s="299"/>
      <c r="BB64" s="299"/>
      <c r="BC64" s="299"/>
      <c r="BK64" s="308"/>
      <c r="BM64" s="299"/>
      <c r="BN64" s="299"/>
      <c r="BO64" s="299"/>
      <c r="BW64" s="308"/>
      <c r="BY64" s="299"/>
      <c r="BZ64" s="299"/>
      <c r="CA64" s="299"/>
      <c r="CI64" s="308"/>
      <c r="CK64" s="299"/>
      <c r="CL64" s="299"/>
      <c r="CM64" s="299"/>
      <c r="CU64" s="308"/>
      <c r="CW64" s="299"/>
      <c r="CX64" s="299"/>
      <c r="CY64" s="299"/>
    </row>
    <row r="65" spans="2:107" x14ac:dyDescent="0.15">
      <c r="B65" s="98"/>
      <c r="AN65" s="1123" t="s">
        <v>72</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11"/>
      <c r="I70" s="311"/>
      <c r="J70" s="313"/>
      <c r="K70" s="313"/>
      <c r="L70" s="318"/>
      <c r="M70" s="313"/>
      <c r="N70" s="318"/>
      <c r="AN70" s="310"/>
      <c r="AO70" s="310"/>
      <c r="AP70" s="310"/>
      <c r="AZ70" s="310"/>
      <c r="BA70" s="310"/>
      <c r="BB70" s="310"/>
      <c r="BL70" s="310"/>
      <c r="BM70" s="310"/>
      <c r="BN70" s="310"/>
      <c r="BX70" s="310"/>
      <c r="BY70" s="310"/>
      <c r="BZ70" s="310"/>
      <c r="CJ70" s="310"/>
      <c r="CK70" s="310"/>
      <c r="CL70" s="310"/>
      <c r="CV70" s="310"/>
      <c r="CW70" s="310"/>
      <c r="CX70" s="310"/>
    </row>
    <row r="71" spans="2:107" x14ac:dyDescent="0.15">
      <c r="B71" s="98"/>
      <c r="G71" s="309"/>
      <c r="I71" s="312"/>
      <c r="J71" s="313"/>
      <c r="K71" s="313"/>
      <c r="L71" s="318"/>
      <c r="M71" s="313"/>
      <c r="N71" s="318"/>
      <c r="AM71" s="309"/>
      <c r="AN71" s="51" t="s">
        <v>170</v>
      </c>
    </row>
    <row r="72" spans="2:107" x14ac:dyDescent="0.15">
      <c r="B72" s="98"/>
      <c r="G72" s="1120"/>
      <c r="H72" s="1120"/>
      <c r="I72" s="1120"/>
      <c r="J72" s="1120"/>
      <c r="K72" s="314"/>
      <c r="L72" s="314"/>
      <c r="M72" s="319"/>
      <c r="N72" s="319"/>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330</v>
      </c>
      <c r="BQ72" s="1122"/>
      <c r="BR72" s="1122"/>
      <c r="BS72" s="1122"/>
      <c r="BT72" s="1122"/>
      <c r="BU72" s="1122"/>
      <c r="BV72" s="1122"/>
      <c r="BW72" s="1122"/>
      <c r="BX72" s="1122" t="s">
        <v>416</v>
      </c>
      <c r="BY72" s="1122"/>
      <c r="BZ72" s="1122"/>
      <c r="CA72" s="1122"/>
      <c r="CB72" s="1122"/>
      <c r="CC72" s="1122"/>
      <c r="CD72" s="1122"/>
      <c r="CE72" s="1122"/>
      <c r="CF72" s="1122" t="s">
        <v>533</v>
      </c>
      <c r="CG72" s="1122"/>
      <c r="CH72" s="1122"/>
      <c r="CI72" s="1122"/>
      <c r="CJ72" s="1122"/>
      <c r="CK72" s="1122"/>
      <c r="CL72" s="1122"/>
      <c r="CM72" s="1122"/>
      <c r="CN72" s="1122" t="s">
        <v>534</v>
      </c>
      <c r="CO72" s="1122"/>
      <c r="CP72" s="1122"/>
      <c r="CQ72" s="1122"/>
      <c r="CR72" s="1122"/>
      <c r="CS72" s="1122"/>
      <c r="CT72" s="1122"/>
      <c r="CU72" s="1122"/>
      <c r="CV72" s="1122" t="s">
        <v>535</v>
      </c>
      <c r="CW72" s="1122"/>
      <c r="CX72" s="1122"/>
      <c r="CY72" s="1122"/>
      <c r="CZ72" s="1122"/>
      <c r="DA72" s="1122"/>
      <c r="DB72" s="1122"/>
      <c r="DC72" s="1122"/>
    </row>
    <row r="73" spans="2:107" x14ac:dyDescent="0.15">
      <c r="B73" s="98"/>
      <c r="G73" s="1132"/>
      <c r="H73" s="1132"/>
      <c r="I73" s="1132"/>
      <c r="J73" s="1132"/>
      <c r="K73" s="1138"/>
      <c r="L73" s="1138"/>
      <c r="M73" s="1138"/>
      <c r="N73" s="1138"/>
      <c r="AM73" s="310"/>
      <c r="AN73" s="1135" t="s">
        <v>564</v>
      </c>
      <c r="AO73" s="1135"/>
      <c r="AP73" s="1135"/>
      <c r="AQ73" s="1135"/>
      <c r="AR73" s="1135"/>
      <c r="AS73" s="1135"/>
      <c r="AT73" s="1135"/>
      <c r="AU73" s="1135"/>
      <c r="AV73" s="1135"/>
      <c r="AW73" s="1135"/>
      <c r="AX73" s="1135"/>
      <c r="AY73" s="1135"/>
      <c r="AZ73" s="1135"/>
      <c r="BA73" s="1135"/>
      <c r="BB73" s="1135" t="s">
        <v>565</v>
      </c>
      <c r="BC73" s="1135"/>
      <c r="BD73" s="1135"/>
      <c r="BE73" s="1135"/>
      <c r="BF73" s="1135"/>
      <c r="BG73" s="1135"/>
      <c r="BH73" s="1135"/>
      <c r="BI73" s="1135"/>
      <c r="BJ73" s="1135"/>
      <c r="BK73" s="1135"/>
      <c r="BL73" s="1135"/>
      <c r="BM73" s="1135"/>
      <c r="BN73" s="1135"/>
      <c r="BO73" s="1135"/>
      <c r="BP73" s="1136">
        <v>16.399999999999999</v>
      </c>
      <c r="BQ73" s="1136"/>
      <c r="BR73" s="1136"/>
      <c r="BS73" s="1136"/>
      <c r="BT73" s="1136"/>
      <c r="BU73" s="1136"/>
      <c r="BV73" s="1136"/>
      <c r="BW73" s="1136"/>
      <c r="BX73" s="1136">
        <v>17.5</v>
      </c>
      <c r="BY73" s="1136"/>
      <c r="BZ73" s="1136"/>
      <c r="CA73" s="1136"/>
      <c r="CB73" s="1136"/>
      <c r="CC73" s="1136"/>
      <c r="CD73" s="1136"/>
      <c r="CE73" s="1136"/>
      <c r="CF73" s="1136">
        <v>6</v>
      </c>
      <c r="CG73" s="1136"/>
      <c r="CH73" s="1136"/>
      <c r="CI73" s="1136"/>
      <c r="CJ73" s="1136"/>
      <c r="CK73" s="1136"/>
      <c r="CL73" s="1136"/>
      <c r="CM73" s="1136"/>
      <c r="CN73" s="1136">
        <v>0.8</v>
      </c>
      <c r="CO73" s="1136"/>
      <c r="CP73" s="1136"/>
      <c r="CQ73" s="1136"/>
      <c r="CR73" s="1136"/>
      <c r="CS73" s="1136"/>
      <c r="CT73" s="1136"/>
      <c r="CU73" s="1136"/>
      <c r="CV73" s="1136">
        <v>0.5</v>
      </c>
      <c r="CW73" s="1136"/>
      <c r="CX73" s="1136"/>
      <c r="CY73" s="1136"/>
      <c r="CZ73" s="1136"/>
      <c r="DA73" s="1136"/>
      <c r="DB73" s="1136"/>
      <c r="DC73" s="1136"/>
    </row>
    <row r="74" spans="2:107" x14ac:dyDescent="0.15">
      <c r="B74" s="98"/>
      <c r="G74" s="1132"/>
      <c r="H74" s="1132"/>
      <c r="I74" s="1132"/>
      <c r="J74" s="1132"/>
      <c r="K74" s="1138"/>
      <c r="L74" s="1138"/>
      <c r="M74" s="1138"/>
      <c r="N74" s="1138"/>
      <c r="AM74" s="310"/>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10"/>
      <c r="AN75" s="1135"/>
      <c r="AO75" s="1135"/>
      <c r="AP75" s="1135"/>
      <c r="AQ75" s="1135"/>
      <c r="AR75" s="1135"/>
      <c r="AS75" s="1135"/>
      <c r="AT75" s="1135"/>
      <c r="AU75" s="1135"/>
      <c r="AV75" s="1135"/>
      <c r="AW75" s="1135"/>
      <c r="AX75" s="1135"/>
      <c r="AY75" s="1135"/>
      <c r="AZ75" s="1135"/>
      <c r="BA75" s="1135"/>
      <c r="BB75" s="1135" t="s">
        <v>411</v>
      </c>
      <c r="BC75" s="1135"/>
      <c r="BD75" s="1135"/>
      <c r="BE75" s="1135"/>
      <c r="BF75" s="1135"/>
      <c r="BG75" s="1135"/>
      <c r="BH75" s="1135"/>
      <c r="BI75" s="1135"/>
      <c r="BJ75" s="1135"/>
      <c r="BK75" s="1135"/>
      <c r="BL75" s="1135"/>
      <c r="BM75" s="1135"/>
      <c r="BN75" s="1135"/>
      <c r="BO75" s="1135"/>
      <c r="BP75" s="1136">
        <v>10.5</v>
      </c>
      <c r="BQ75" s="1136"/>
      <c r="BR75" s="1136"/>
      <c r="BS75" s="1136"/>
      <c r="BT75" s="1136"/>
      <c r="BU75" s="1136"/>
      <c r="BV75" s="1136"/>
      <c r="BW75" s="1136"/>
      <c r="BX75" s="1136">
        <v>9.9</v>
      </c>
      <c r="BY75" s="1136"/>
      <c r="BZ75" s="1136"/>
      <c r="CA75" s="1136"/>
      <c r="CB75" s="1136"/>
      <c r="CC75" s="1136"/>
      <c r="CD75" s="1136"/>
      <c r="CE75" s="1136"/>
      <c r="CF75" s="1136">
        <v>9</v>
      </c>
      <c r="CG75" s="1136"/>
      <c r="CH75" s="1136"/>
      <c r="CI75" s="1136"/>
      <c r="CJ75" s="1136"/>
      <c r="CK75" s="1136"/>
      <c r="CL75" s="1136"/>
      <c r="CM75" s="1136"/>
      <c r="CN75" s="1136">
        <v>7.2</v>
      </c>
      <c r="CO75" s="1136"/>
      <c r="CP75" s="1136"/>
      <c r="CQ75" s="1136"/>
      <c r="CR75" s="1136"/>
      <c r="CS75" s="1136"/>
      <c r="CT75" s="1136"/>
      <c r="CU75" s="1136"/>
      <c r="CV75" s="1136">
        <v>5.6</v>
      </c>
      <c r="CW75" s="1136"/>
      <c r="CX75" s="1136"/>
      <c r="CY75" s="1136"/>
      <c r="CZ75" s="1136"/>
      <c r="DA75" s="1136"/>
      <c r="DB75" s="1136"/>
      <c r="DC75" s="1136"/>
    </row>
    <row r="76" spans="2:107" x14ac:dyDescent="0.15">
      <c r="B76" s="98"/>
      <c r="G76" s="1132"/>
      <c r="H76" s="1132"/>
      <c r="I76" s="1120"/>
      <c r="J76" s="1120"/>
      <c r="K76" s="1134"/>
      <c r="L76" s="1134"/>
      <c r="M76" s="1134"/>
      <c r="N76" s="1134"/>
      <c r="AM76" s="310"/>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8"/>
      <c r="L77" s="1138"/>
      <c r="M77" s="1138"/>
      <c r="N77" s="1138"/>
      <c r="AN77" s="1122" t="s">
        <v>17</v>
      </c>
      <c r="AO77" s="1122"/>
      <c r="AP77" s="1122"/>
      <c r="AQ77" s="1122"/>
      <c r="AR77" s="1122"/>
      <c r="AS77" s="1122"/>
      <c r="AT77" s="1122"/>
      <c r="AU77" s="1122"/>
      <c r="AV77" s="1122"/>
      <c r="AW77" s="1122"/>
      <c r="AX77" s="1122"/>
      <c r="AY77" s="1122"/>
      <c r="AZ77" s="1122"/>
      <c r="BA77" s="1122"/>
      <c r="BB77" s="1135" t="s">
        <v>565</v>
      </c>
      <c r="BC77" s="1135"/>
      <c r="BD77" s="1135"/>
      <c r="BE77" s="1135"/>
      <c r="BF77" s="1135"/>
      <c r="BG77" s="1135"/>
      <c r="BH77" s="1135"/>
      <c r="BI77" s="1135"/>
      <c r="BJ77" s="1135"/>
      <c r="BK77" s="1135"/>
      <c r="BL77" s="1135"/>
      <c r="BM77" s="1135"/>
      <c r="BN77" s="1135"/>
      <c r="BO77" s="1135"/>
      <c r="BP77" s="1136">
        <v>52.3</v>
      </c>
      <c r="BQ77" s="1136"/>
      <c r="BR77" s="1136"/>
      <c r="BS77" s="1136"/>
      <c r="BT77" s="1136"/>
      <c r="BU77" s="1136"/>
      <c r="BV77" s="1136"/>
      <c r="BW77" s="1136"/>
      <c r="BX77" s="1136">
        <v>55.4</v>
      </c>
      <c r="BY77" s="1136"/>
      <c r="BZ77" s="1136"/>
      <c r="CA77" s="1136"/>
      <c r="CB77" s="1136"/>
      <c r="CC77" s="1136"/>
      <c r="CD77" s="1136"/>
      <c r="CE77" s="1136"/>
      <c r="CF77" s="1136">
        <v>52.7</v>
      </c>
      <c r="CG77" s="1136"/>
      <c r="CH77" s="1136"/>
      <c r="CI77" s="1136"/>
      <c r="CJ77" s="1136"/>
      <c r="CK77" s="1136"/>
      <c r="CL77" s="1136"/>
      <c r="CM77" s="1136"/>
      <c r="CN77" s="1136">
        <v>49.7</v>
      </c>
      <c r="CO77" s="1136"/>
      <c r="CP77" s="1136"/>
      <c r="CQ77" s="1136"/>
      <c r="CR77" s="1136"/>
      <c r="CS77" s="1136"/>
      <c r="CT77" s="1136"/>
      <c r="CU77" s="1136"/>
      <c r="CV77" s="1136">
        <v>37.299999999999997</v>
      </c>
      <c r="CW77" s="1136"/>
      <c r="CX77" s="1136"/>
      <c r="CY77" s="1136"/>
      <c r="CZ77" s="1136"/>
      <c r="DA77" s="1136"/>
      <c r="DB77" s="1136"/>
      <c r="DC77" s="1136"/>
    </row>
    <row r="78" spans="2:107" x14ac:dyDescent="0.15">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411</v>
      </c>
      <c r="BC79" s="1135"/>
      <c r="BD79" s="1135"/>
      <c r="BE79" s="1135"/>
      <c r="BF79" s="1135"/>
      <c r="BG79" s="1135"/>
      <c r="BH79" s="1135"/>
      <c r="BI79" s="1135"/>
      <c r="BJ79" s="1135"/>
      <c r="BK79" s="1135"/>
      <c r="BL79" s="1135"/>
      <c r="BM79" s="1135"/>
      <c r="BN79" s="1135"/>
      <c r="BO79" s="1135"/>
      <c r="BP79" s="1136">
        <v>10</v>
      </c>
      <c r="BQ79" s="1136"/>
      <c r="BR79" s="1136"/>
      <c r="BS79" s="1136"/>
      <c r="BT79" s="1136"/>
      <c r="BU79" s="1136"/>
      <c r="BV79" s="1136"/>
      <c r="BW79" s="1136"/>
      <c r="BX79" s="1136">
        <v>9.6999999999999993</v>
      </c>
      <c r="BY79" s="1136"/>
      <c r="BZ79" s="1136"/>
      <c r="CA79" s="1136"/>
      <c r="CB79" s="1136"/>
      <c r="CC79" s="1136"/>
      <c r="CD79" s="1136"/>
      <c r="CE79" s="1136"/>
      <c r="CF79" s="1136">
        <v>9.5</v>
      </c>
      <c r="CG79" s="1136"/>
      <c r="CH79" s="1136"/>
      <c r="CI79" s="1136"/>
      <c r="CJ79" s="1136"/>
      <c r="CK79" s="1136"/>
      <c r="CL79" s="1136"/>
      <c r="CM79" s="1136"/>
      <c r="CN79" s="1136">
        <v>9.1999999999999993</v>
      </c>
      <c r="CO79" s="1136"/>
      <c r="CP79" s="1136"/>
      <c r="CQ79" s="1136"/>
      <c r="CR79" s="1136"/>
      <c r="CS79" s="1136"/>
      <c r="CT79" s="1136"/>
      <c r="CU79" s="1136"/>
      <c r="CV79" s="1136">
        <v>8.6</v>
      </c>
      <c r="CW79" s="1136"/>
      <c r="CX79" s="1136"/>
      <c r="CY79" s="1136"/>
      <c r="CZ79" s="1136"/>
      <c r="DA79" s="1136"/>
      <c r="DB79" s="1136"/>
      <c r="DC79" s="1136"/>
    </row>
    <row r="80" spans="2:107" x14ac:dyDescent="0.15">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16"/>
      <c r="L82" s="316"/>
      <c r="M82" s="316"/>
      <c r="N82" s="316"/>
      <c r="AQ82" s="316"/>
      <c r="AR82" s="316"/>
      <c r="AS82" s="316"/>
      <c r="AT82" s="316"/>
      <c r="BC82" s="316"/>
      <c r="BD82" s="316"/>
      <c r="BE82" s="316"/>
      <c r="BF82" s="316"/>
      <c r="BO82" s="316"/>
      <c r="BP82" s="316"/>
      <c r="BQ82" s="316"/>
      <c r="BR82" s="316"/>
      <c r="CA82" s="316"/>
      <c r="CB82" s="316"/>
      <c r="CC82" s="316"/>
      <c r="CD82" s="316"/>
      <c r="CM82" s="316"/>
      <c r="CN82" s="316"/>
      <c r="CO82" s="316"/>
      <c r="CP82" s="316"/>
      <c r="CY82" s="316"/>
      <c r="CZ82" s="316"/>
      <c r="DA82" s="316"/>
      <c r="DB82" s="316"/>
      <c r="DC82" s="316"/>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17"/>
      <c r="AQ87" s="317"/>
      <c r="BC87" s="317"/>
      <c r="BO87" s="317"/>
      <c r="CA87" s="317"/>
      <c r="CM87" s="317"/>
      <c r="CY87" s="317"/>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C2J6eE1oNNY/F8HC0H33NDOVGL/UVdVifK3lEFDU5OJqilVpG44UsntEWgXbbPCmHl21JNb0d72RAe3lnDQ42A==" saltValue="gLAk2byfNRBfEPJQj9t1C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100</v>
      </c>
    </row>
  </sheetData>
  <sheetProtection algorithmName="SHA-512" hashValue="VVZGjiEwKRBU7b9ThU+6Dq5SSrE6j2L3RN3wJVgOgUIFg96XmX0j3OOlFPECiJPTrQ70CCIXwJk0+NCj4Nipbg==" saltValue="SBNe1EFEZ0IOtlXJbU2ci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100</v>
      </c>
    </row>
  </sheetData>
  <sheetProtection algorithmName="SHA-512" hashValue="5CH/I3eD/nGfkVKsprhM2elJ33nDKdH1Ey0mrVw+kntjt+yNTe+UG8wExW1ewUtYg2gBCyBtzfqmTIfWOmkwDw==" saltValue="YA5f+f/RVHoFkXc0IceFP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27" customWidth="1"/>
    <col min="2" max="8" width="13.375" style="327" customWidth="1"/>
    <col min="9" max="16384" width="11.125" style="327"/>
  </cols>
  <sheetData>
    <row r="1" spans="1:8" x14ac:dyDescent="0.15">
      <c r="A1" s="115"/>
      <c r="B1" s="121"/>
      <c r="C1" s="125"/>
      <c r="D1" s="131"/>
      <c r="E1" s="141"/>
      <c r="F1" s="141"/>
      <c r="G1" s="141"/>
      <c r="H1" s="175"/>
    </row>
    <row r="2" spans="1:8" x14ac:dyDescent="0.15">
      <c r="A2" s="116"/>
      <c r="B2" s="122"/>
      <c r="C2" s="334"/>
      <c r="D2" s="132" t="s">
        <v>79</v>
      </c>
      <c r="E2" s="142"/>
      <c r="F2" s="342" t="s">
        <v>532</v>
      </c>
      <c r="G2" s="166"/>
      <c r="H2" s="176"/>
    </row>
    <row r="3" spans="1:8" x14ac:dyDescent="0.15">
      <c r="A3" s="132" t="s">
        <v>134</v>
      </c>
      <c r="B3" s="124"/>
      <c r="C3" s="335"/>
      <c r="D3" s="338">
        <v>93164</v>
      </c>
      <c r="E3" s="340"/>
      <c r="F3" s="343">
        <v>65876</v>
      </c>
      <c r="G3" s="345"/>
      <c r="H3" s="348"/>
    </row>
    <row r="4" spans="1:8" x14ac:dyDescent="0.15">
      <c r="A4" s="117"/>
      <c r="B4" s="123"/>
      <c r="C4" s="336"/>
      <c r="D4" s="339">
        <v>34166</v>
      </c>
      <c r="E4" s="341"/>
      <c r="F4" s="344">
        <v>36484</v>
      </c>
      <c r="G4" s="346"/>
      <c r="H4" s="349"/>
    </row>
    <row r="5" spans="1:8" x14ac:dyDescent="0.15">
      <c r="A5" s="132" t="s">
        <v>238</v>
      </c>
      <c r="B5" s="124"/>
      <c r="C5" s="335"/>
      <c r="D5" s="338">
        <v>82603</v>
      </c>
      <c r="E5" s="340"/>
      <c r="F5" s="343">
        <v>68468</v>
      </c>
      <c r="G5" s="345"/>
      <c r="H5" s="348"/>
    </row>
    <row r="6" spans="1:8" x14ac:dyDescent="0.15">
      <c r="A6" s="117"/>
      <c r="B6" s="123"/>
      <c r="C6" s="336"/>
      <c r="D6" s="339">
        <v>24548</v>
      </c>
      <c r="E6" s="341"/>
      <c r="F6" s="344">
        <v>34140</v>
      </c>
      <c r="G6" s="346"/>
      <c r="H6" s="349"/>
    </row>
    <row r="7" spans="1:8" x14ac:dyDescent="0.15">
      <c r="A7" s="132" t="s">
        <v>511</v>
      </c>
      <c r="B7" s="124"/>
      <c r="C7" s="335"/>
      <c r="D7" s="338">
        <v>75113</v>
      </c>
      <c r="E7" s="340"/>
      <c r="F7" s="343">
        <v>69729</v>
      </c>
      <c r="G7" s="345"/>
      <c r="H7" s="348"/>
    </row>
    <row r="8" spans="1:8" x14ac:dyDescent="0.15">
      <c r="A8" s="117"/>
      <c r="B8" s="123"/>
      <c r="C8" s="336"/>
      <c r="D8" s="339">
        <v>29932</v>
      </c>
      <c r="E8" s="341"/>
      <c r="F8" s="344">
        <v>38908</v>
      </c>
      <c r="G8" s="346"/>
      <c r="H8" s="349"/>
    </row>
    <row r="9" spans="1:8" x14ac:dyDescent="0.15">
      <c r="A9" s="132" t="s">
        <v>530</v>
      </c>
      <c r="B9" s="124"/>
      <c r="C9" s="335"/>
      <c r="D9" s="338">
        <v>85825</v>
      </c>
      <c r="E9" s="340"/>
      <c r="F9" s="343">
        <v>74581</v>
      </c>
      <c r="G9" s="345"/>
      <c r="H9" s="348"/>
    </row>
    <row r="10" spans="1:8" x14ac:dyDescent="0.15">
      <c r="A10" s="117"/>
      <c r="B10" s="123"/>
      <c r="C10" s="336"/>
      <c r="D10" s="339">
        <v>55422</v>
      </c>
      <c r="E10" s="341"/>
      <c r="F10" s="344">
        <v>41563</v>
      </c>
      <c r="G10" s="346"/>
      <c r="H10" s="349"/>
    </row>
    <row r="11" spans="1:8" x14ac:dyDescent="0.15">
      <c r="A11" s="132" t="s">
        <v>484</v>
      </c>
      <c r="B11" s="124"/>
      <c r="C11" s="335"/>
      <c r="D11" s="338">
        <v>82266</v>
      </c>
      <c r="E11" s="340"/>
      <c r="F11" s="343">
        <v>76347</v>
      </c>
      <c r="G11" s="345"/>
      <c r="H11" s="348"/>
    </row>
    <row r="12" spans="1:8" x14ac:dyDescent="0.15">
      <c r="A12" s="117"/>
      <c r="B12" s="123"/>
      <c r="C12" s="337"/>
      <c r="D12" s="339">
        <v>53722</v>
      </c>
      <c r="E12" s="341"/>
      <c r="F12" s="344">
        <v>41762</v>
      </c>
      <c r="G12" s="346"/>
      <c r="H12" s="349"/>
    </row>
    <row r="13" spans="1:8" x14ac:dyDescent="0.15">
      <c r="A13" s="132"/>
      <c r="B13" s="124"/>
      <c r="C13" s="335"/>
      <c r="D13" s="338">
        <v>83794</v>
      </c>
      <c r="E13" s="340"/>
      <c r="F13" s="343">
        <v>71000</v>
      </c>
      <c r="G13" s="347"/>
      <c r="H13" s="348"/>
    </row>
    <row r="14" spans="1:8" x14ac:dyDescent="0.15">
      <c r="A14" s="117"/>
      <c r="B14" s="123"/>
      <c r="C14" s="336"/>
      <c r="D14" s="339">
        <v>39558</v>
      </c>
      <c r="E14" s="341"/>
      <c r="F14" s="344">
        <v>38571</v>
      </c>
      <c r="G14" s="346"/>
      <c r="H14" s="349"/>
    </row>
    <row r="17" spans="1:11" x14ac:dyDescent="0.15">
      <c r="A17" s="327" t="s">
        <v>25</v>
      </c>
    </row>
    <row r="18" spans="1:11" x14ac:dyDescent="0.15">
      <c r="A18" s="328"/>
      <c r="B18" s="328" t="str">
        <f>実質収支比率等に係る経年分析!F$46</f>
        <v>H28</v>
      </c>
      <c r="C18" s="328" t="str">
        <f>実質収支比率等に係る経年分析!G$46</f>
        <v>H29</v>
      </c>
      <c r="D18" s="328" t="str">
        <f>実質収支比率等に係る経年分析!H$46</f>
        <v>H30</v>
      </c>
      <c r="E18" s="328" t="str">
        <f>実質収支比率等に係る経年分析!I$46</f>
        <v>R01</v>
      </c>
      <c r="F18" s="328" t="str">
        <f>実質収支比率等に係る経年分析!J$46</f>
        <v>R02</v>
      </c>
    </row>
    <row r="19" spans="1:11" x14ac:dyDescent="0.15">
      <c r="A19" s="328" t="s">
        <v>86</v>
      </c>
      <c r="B19" s="328">
        <f>ROUND(VALUE(SUBSTITUTE(実質収支比率等に係る経年分析!F$48,"▲","-")),2)</f>
        <v>4.24</v>
      </c>
      <c r="C19" s="328">
        <f>ROUND(VALUE(SUBSTITUTE(実質収支比率等に係る経年分析!G$48,"▲","-")),2)</f>
        <v>4.3600000000000003</v>
      </c>
      <c r="D19" s="328">
        <f>ROUND(VALUE(SUBSTITUTE(実質収支比率等に係る経年分析!H$48,"▲","-")),2)</f>
        <v>4.91</v>
      </c>
      <c r="E19" s="328">
        <f>ROUND(VALUE(SUBSTITUTE(実質収支比率等に係る経年分析!I$48,"▲","-")),2)</f>
        <v>4.1900000000000004</v>
      </c>
      <c r="F19" s="328">
        <f>ROUND(VALUE(SUBSTITUTE(実質収支比率等に係る経年分析!J$48,"▲","-")),2)</f>
        <v>3.8</v>
      </c>
    </row>
    <row r="20" spans="1:11" x14ac:dyDescent="0.15">
      <c r="A20" s="328" t="s">
        <v>40</v>
      </c>
      <c r="B20" s="328">
        <f>ROUND(VALUE(SUBSTITUTE(実質収支比率等に係る経年分析!F$47,"▲","-")),2)</f>
        <v>29.41</v>
      </c>
      <c r="C20" s="328">
        <f>ROUND(VALUE(SUBSTITUTE(実質収支比率等に係る経年分析!G$47,"▲","-")),2)</f>
        <v>29.34</v>
      </c>
      <c r="D20" s="328">
        <f>ROUND(VALUE(SUBSTITUTE(実質収支比率等に係る経年分析!H$47,"▲","-")),2)</f>
        <v>28.85</v>
      </c>
      <c r="E20" s="328">
        <f>ROUND(VALUE(SUBSTITUTE(実質収支比率等に係る経年分析!I$47,"▲","-")),2)</f>
        <v>28.29</v>
      </c>
      <c r="F20" s="328">
        <f>ROUND(VALUE(SUBSTITUTE(実質収支比率等に係る経年分析!J$47,"▲","-")),2)</f>
        <v>25.67</v>
      </c>
    </row>
    <row r="21" spans="1:11" x14ac:dyDescent="0.15">
      <c r="A21" s="328" t="s">
        <v>111</v>
      </c>
      <c r="B21" s="328">
        <f>IF(ISNUMBER(VALUE(SUBSTITUTE(実質収支比率等に係る経年分析!F$49,"▲","-"))),ROUND(VALUE(SUBSTITUTE(実質収支比率等に係る経年分析!F$49,"▲","-")),2),NA())</f>
        <v>-1.73</v>
      </c>
      <c r="C21" s="328">
        <f>IF(ISNUMBER(VALUE(SUBSTITUTE(実質収支比率等に係る経年分析!G$49,"▲","-"))),ROUND(VALUE(SUBSTITUTE(実質収支比率等に係る経年分析!G$49,"▲","-")),2),NA())</f>
        <v>-2.09</v>
      </c>
      <c r="D21" s="328">
        <f>IF(ISNUMBER(VALUE(SUBSTITUTE(実質収支比率等に係る経年分析!H$49,"▲","-"))),ROUND(VALUE(SUBSTITUTE(実質収支比率等に係る経年分析!H$49,"▲","-")),2),NA())</f>
        <v>-1.87</v>
      </c>
      <c r="E21" s="328">
        <f>IF(ISNUMBER(VALUE(SUBSTITUTE(実質収支比率等に係る経年分析!I$49,"▲","-"))),ROUND(VALUE(SUBSTITUTE(実質収支比率等に係る経年分析!I$49,"▲","-")),2),NA())</f>
        <v>-3.57</v>
      </c>
      <c r="F21" s="328">
        <f>IF(ISNUMBER(VALUE(SUBSTITUTE(実質収支比率等に係る経年分析!J$49,"▲","-"))),ROUND(VALUE(SUBSTITUTE(実質収支比率等に係る経年分析!J$49,"▲","-")),2),NA())</f>
        <v>-3.68</v>
      </c>
    </row>
    <row r="24" spans="1:11" x14ac:dyDescent="0.15">
      <c r="A24" s="327" t="s">
        <v>98</v>
      </c>
    </row>
    <row r="25" spans="1:11" x14ac:dyDescent="0.15">
      <c r="A25" s="329"/>
      <c r="B25" s="329" t="str">
        <f>連結実質赤字比率に係る赤字・黒字の構成分析!F$33</f>
        <v>H28</v>
      </c>
      <c r="C25" s="329"/>
      <c r="D25" s="329" t="str">
        <f>連結実質赤字比率に係る赤字・黒字の構成分析!G$33</f>
        <v>H29</v>
      </c>
      <c r="E25" s="329"/>
      <c r="F25" s="329" t="str">
        <f>連結実質赤字比率に係る赤字・黒字の構成分析!H$33</f>
        <v>H30</v>
      </c>
      <c r="G25" s="329"/>
      <c r="H25" s="329" t="str">
        <f>連結実質赤字比率に係る赤字・黒字の構成分析!I$33</f>
        <v>R01</v>
      </c>
      <c r="I25" s="329"/>
      <c r="J25" s="329" t="str">
        <f>連結実質赤字比率に係る赤字・黒字の構成分析!J$33</f>
        <v>R02</v>
      </c>
      <c r="K25" s="329"/>
    </row>
    <row r="26" spans="1:11" x14ac:dyDescent="0.15">
      <c r="A26" s="329"/>
      <c r="B26" s="329" t="s">
        <v>113</v>
      </c>
      <c r="C26" s="329" t="s">
        <v>65</v>
      </c>
      <c r="D26" s="329" t="s">
        <v>113</v>
      </c>
      <c r="E26" s="329" t="s">
        <v>65</v>
      </c>
      <c r="F26" s="329" t="s">
        <v>113</v>
      </c>
      <c r="G26" s="329" t="s">
        <v>65</v>
      </c>
      <c r="H26" s="329" t="s">
        <v>113</v>
      </c>
      <c r="I26" s="329" t="s">
        <v>65</v>
      </c>
      <c r="J26" s="329" t="s">
        <v>113</v>
      </c>
      <c r="K26" s="329" t="s">
        <v>65</v>
      </c>
    </row>
    <row r="27" spans="1:11" x14ac:dyDescent="0.15">
      <c r="A27" s="329" t="str">
        <f>IF(連結実質赤字比率に係る赤字・黒字の構成分析!C$43="",NA(),連結実質赤字比率に係る赤字・黒字の構成分析!C$43)</f>
        <v>その他会計（黒字）</v>
      </c>
      <c r="B27" s="329" t="e">
        <f>IF(ROUND(VALUE(SUBSTITUTE(連結実質赤字比率に係る赤字・黒字の構成分析!F$43,"▲","-")),2)&lt;0,ABS(ROUND(VALUE(SUBSTITUTE(連結実質赤字比率に係る赤字・黒字の構成分析!F$43,"▲","-")),2)),NA())</f>
        <v>#N/A</v>
      </c>
      <c r="C27" s="329">
        <f>IF(ROUND(VALUE(SUBSTITUTE(連結実質赤字比率に係る赤字・黒字の構成分析!F$43,"▲","-")),2)&gt;=0,ABS(ROUND(VALUE(SUBSTITUTE(連結実質赤字比率に係る赤字・黒字の構成分析!F$43,"▲","-")),2)),NA())</f>
        <v>5.82</v>
      </c>
      <c r="D27" s="329" t="e">
        <f>IF(ROUND(VALUE(SUBSTITUTE(連結実質赤字比率に係る赤字・黒字の構成分析!G$43,"▲","-")),2)&lt;0,ABS(ROUND(VALUE(SUBSTITUTE(連結実質赤字比率に係る赤字・黒字の構成分析!G$43,"▲","-")),2)),NA())</f>
        <v>#N/A</v>
      </c>
      <c r="E27" s="329">
        <f>IF(ROUND(VALUE(SUBSTITUTE(連結実質赤字比率に係る赤字・黒字の構成分析!G$43,"▲","-")),2)&gt;=0,ABS(ROUND(VALUE(SUBSTITUTE(連結実質赤字比率に係る赤字・黒字の構成分析!G$43,"▲","-")),2)),NA())</f>
        <v>6.68</v>
      </c>
      <c r="F27" s="329" t="e">
        <f>IF(ROUND(VALUE(SUBSTITUTE(連結実質赤字比率に係る赤字・黒字の構成分析!H$43,"▲","-")),2)&lt;0,ABS(ROUND(VALUE(SUBSTITUTE(連結実質赤字比率に係る赤字・黒字の構成分析!H$43,"▲","-")),2)),NA())</f>
        <v>#N/A</v>
      </c>
      <c r="G27" s="329">
        <f>IF(ROUND(VALUE(SUBSTITUTE(連結実質赤字比率に係る赤字・黒字の構成分析!H$43,"▲","-")),2)&gt;=0,ABS(ROUND(VALUE(SUBSTITUTE(連結実質赤字比率に係る赤字・黒字の構成分析!H$43,"▲","-")),2)),NA())</f>
        <v>7.18</v>
      </c>
      <c r="H27" s="329" t="e">
        <f>IF(ROUND(VALUE(SUBSTITUTE(連結実質赤字比率に係る赤字・黒字の構成分析!I$43,"▲","-")),2)&lt;0,ABS(ROUND(VALUE(SUBSTITUTE(連結実質赤字比率に係る赤字・黒字の構成分析!I$43,"▲","-")),2)),NA())</f>
        <v>#N/A</v>
      </c>
      <c r="I27" s="329">
        <f>IF(ROUND(VALUE(SUBSTITUTE(連結実質赤字比率に係る赤字・黒字の構成分析!I$43,"▲","-")),2)&gt;=0,ABS(ROUND(VALUE(SUBSTITUTE(連結実質赤字比率に係る赤字・黒字の構成分析!I$43,"▲","-")),2)),NA())</f>
        <v>7.39</v>
      </c>
      <c r="J27" s="329" t="e">
        <f>IF(ROUND(VALUE(SUBSTITUTE(連結実質赤字比率に係る赤字・黒字の構成分析!J$43,"▲","-")),2)&lt;0,ABS(ROUND(VALUE(SUBSTITUTE(連結実質赤字比率に係る赤字・黒字の構成分析!J$43,"▲","-")),2)),NA())</f>
        <v>#N/A</v>
      </c>
      <c r="K27" s="329">
        <f>IF(ROUND(VALUE(SUBSTITUTE(連結実質赤字比率に係る赤字・黒字の構成分析!J$43,"▲","-")),2)&gt;=0,ABS(ROUND(VALUE(SUBSTITUTE(連結実質赤字比率に係る赤字・黒字の構成分析!J$43,"▲","-")),2)),NA())</f>
        <v>0</v>
      </c>
    </row>
    <row r="28" spans="1:11" x14ac:dyDescent="0.15">
      <c r="A28" s="329" t="str">
        <f>IF(連結実質赤字比率に係る赤字・黒字の構成分析!C$42="",NA(),連結実質赤字比率に係る赤字・黒字の構成分析!C$42)</f>
        <v>その他会計（赤字）</v>
      </c>
      <c r="B28" s="329" t="e">
        <f>IF(ROUND(VALUE(SUBSTITUTE(連結実質赤字比率に係る赤字・黒字の構成分析!F$42,"▲","-")),2)&lt;0,ABS(ROUND(VALUE(SUBSTITUTE(連結実質赤字比率に係る赤字・黒字の構成分析!F$42,"▲","-")),2)),NA())</f>
        <v>#VALUE!</v>
      </c>
      <c r="C28" s="329" t="e">
        <f>IF(ROUND(VALUE(SUBSTITUTE(連結実質赤字比率に係る赤字・黒字の構成分析!F$42,"▲","-")),2)&gt;=0,ABS(ROUND(VALUE(SUBSTITUTE(連結実質赤字比率に係る赤字・黒字の構成分析!F$42,"▲","-")),2)),NA())</f>
        <v>#VALUE!</v>
      </c>
      <c r="D28" s="329" t="e">
        <f>IF(ROUND(VALUE(SUBSTITUTE(連結実質赤字比率に係る赤字・黒字の構成分析!G$42,"▲","-")),2)&lt;0,ABS(ROUND(VALUE(SUBSTITUTE(連結実質赤字比率に係る赤字・黒字の構成分析!G$42,"▲","-")),2)),NA())</f>
        <v>#VALUE!</v>
      </c>
      <c r="E28" s="329" t="e">
        <f>IF(ROUND(VALUE(SUBSTITUTE(連結実質赤字比率に係る赤字・黒字の構成分析!G$42,"▲","-")),2)&gt;=0,ABS(ROUND(VALUE(SUBSTITUTE(連結実質赤字比率に係る赤字・黒字の構成分析!G$42,"▲","-")),2)),NA())</f>
        <v>#VALUE!</v>
      </c>
      <c r="F28" s="329" t="e">
        <f>IF(ROUND(VALUE(SUBSTITUTE(連結実質赤字比率に係る赤字・黒字の構成分析!H$42,"▲","-")),2)&lt;0,ABS(ROUND(VALUE(SUBSTITUTE(連結実質赤字比率に係る赤字・黒字の構成分析!H$42,"▲","-")),2)),NA())</f>
        <v>#VALUE!</v>
      </c>
      <c r="G28" s="329" t="e">
        <f>IF(ROUND(VALUE(SUBSTITUTE(連結実質赤字比率に係る赤字・黒字の構成分析!H$42,"▲","-")),2)&gt;=0,ABS(ROUND(VALUE(SUBSTITUTE(連結実質赤字比率に係る赤字・黒字の構成分析!H$42,"▲","-")),2)),NA())</f>
        <v>#VALUE!</v>
      </c>
      <c r="H28" s="329" t="e">
        <f>IF(ROUND(VALUE(SUBSTITUTE(連結実質赤字比率に係る赤字・黒字の構成分析!I$42,"▲","-")),2)&lt;0,ABS(ROUND(VALUE(SUBSTITUTE(連結実質赤字比率に係る赤字・黒字の構成分析!I$42,"▲","-")),2)),NA())</f>
        <v>#VALUE!</v>
      </c>
      <c r="I28" s="329" t="e">
        <f>IF(ROUND(VALUE(SUBSTITUTE(連結実質赤字比率に係る赤字・黒字の構成分析!I$42,"▲","-")),2)&gt;=0,ABS(ROUND(VALUE(SUBSTITUTE(連結実質赤字比率に係る赤字・黒字の構成分析!I$42,"▲","-")),2)),NA())</f>
        <v>#VALUE!</v>
      </c>
      <c r="J28" s="329" t="e">
        <f>IF(ROUND(VALUE(SUBSTITUTE(連結実質赤字比率に係る赤字・黒字の構成分析!J$42,"▲","-")),2)&lt;0,ABS(ROUND(VALUE(SUBSTITUTE(連結実質赤字比率に係る赤字・黒字の構成分析!J$42,"▲","-")),2)),NA())</f>
        <v>#VALUE!</v>
      </c>
      <c r="K28" s="329" t="e">
        <f>IF(ROUND(VALUE(SUBSTITUTE(連結実質赤字比率に係る赤字・黒字の構成分析!J$42,"▲","-")),2)&gt;=0,ABS(ROUND(VALUE(SUBSTITUTE(連結実質赤字比率に係る赤字・黒字の構成分析!J$42,"▲","-")),2)),NA())</f>
        <v>#VALUE!</v>
      </c>
    </row>
    <row r="29" spans="1:11" x14ac:dyDescent="0.15">
      <c r="A29" s="329" t="str">
        <f>IF(連結実質赤字比率に係る赤字・黒字の構成分析!C$41="",NA(),連結実質赤字比率に係る赤字・黒字の構成分析!C$41)</f>
        <v>能美市温泉事業特別会計</v>
      </c>
      <c r="B29" s="329" t="e">
        <f>IF(ROUND(VALUE(SUBSTITUTE(連結実質赤字比率に係る赤字・黒字の構成分析!F$41,"▲","-")),2)&lt;0,ABS(ROUND(VALUE(SUBSTITUTE(連結実質赤字比率に係る赤字・黒字の構成分析!F$41,"▲","-")),2)),NA())</f>
        <v>#N/A</v>
      </c>
      <c r="C29" s="329">
        <f>IF(ROUND(VALUE(SUBSTITUTE(連結実質赤字比率に係る赤字・黒字の構成分析!F$41,"▲","-")),2)&gt;=0,ABS(ROUND(VALUE(SUBSTITUTE(連結実質赤字比率に係る赤字・黒字の構成分析!F$41,"▲","-")),2)),NA())</f>
        <v>0.03</v>
      </c>
      <c r="D29" s="329" t="e">
        <f>IF(ROUND(VALUE(SUBSTITUTE(連結実質赤字比率に係る赤字・黒字の構成分析!G$41,"▲","-")),2)&lt;0,ABS(ROUND(VALUE(SUBSTITUTE(連結実質赤字比率に係る赤字・黒字の構成分析!G$41,"▲","-")),2)),NA())</f>
        <v>#N/A</v>
      </c>
      <c r="E29" s="329">
        <f>IF(ROUND(VALUE(SUBSTITUTE(連結実質赤字比率に係る赤字・黒字の構成分析!G$41,"▲","-")),2)&gt;=0,ABS(ROUND(VALUE(SUBSTITUTE(連結実質赤字比率に係る赤字・黒字の構成分析!G$41,"▲","-")),2)),NA())</f>
        <v>0.04</v>
      </c>
      <c r="F29" s="329" t="e">
        <f>IF(ROUND(VALUE(SUBSTITUTE(連結実質赤字比率に係る赤字・黒字の構成分析!H$41,"▲","-")),2)&lt;0,ABS(ROUND(VALUE(SUBSTITUTE(連結実質赤字比率に係る赤字・黒字の構成分析!H$41,"▲","-")),2)),NA())</f>
        <v>#N/A</v>
      </c>
      <c r="G29" s="329">
        <f>IF(ROUND(VALUE(SUBSTITUTE(連結実質赤字比率に係る赤字・黒字の構成分析!H$41,"▲","-")),2)&gt;=0,ABS(ROUND(VALUE(SUBSTITUTE(連結実質赤字比率に係る赤字・黒字の構成分析!H$41,"▲","-")),2)),NA())</f>
        <v>0.04</v>
      </c>
      <c r="H29" s="329" t="e">
        <f>IF(ROUND(VALUE(SUBSTITUTE(連結実質赤字比率に係る赤字・黒字の構成分析!I$41,"▲","-")),2)&lt;0,ABS(ROUND(VALUE(SUBSTITUTE(連結実質赤字比率に係る赤字・黒字の構成分析!I$41,"▲","-")),2)),NA())</f>
        <v>#N/A</v>
      </c>
      <c r="I29" s="329">
        <f>IF(ROUND(VALUE(SUBSTITUTE(連結実質赤字比率に係る赤字・黒字の構成分析!I$41,"▲","-")),2)&gt;=0,ABS(ROUND(VALUE(SUBSTITUTE(連結実質赤字比率に係る赤字・黒字の構成分析!I$41,"▲","-")),2)),NA())</f>
        <v>0.01</v>
      </c>
      <c r="J29" s="329" t="e">
        <f>IF(ROUND(VALUE(SUBSTITUTE(連結実質赤字比率に係る赤字・黒字の構成分析!J$41,"▲","-")),2)&lt;0,ABS(ROUND(VALUE(SUBSTITUTE(連結実質赤字比率に係る赤字・黒字の構成分析!J$41,"▲","-")),2)),NA())</f>
        <v>#N/A</v>
      </c>
      <c r="K29" s="329">
        <f>IF(ROUND(VALUE(SUBSTITUTE(連結実質赤字比率に係る赤字・黒字の構成分析!J$41,"▲","-")),2)&gt;=0,ABS(ROUND(VALUE(SUBSTITUTE(連結実質赤字比率に係る赤字・黒字の構成分析!J$41,"▲","-")),2)),NA())</f>
        <v>0</v>
      </c>
    </row>
    <row r="30" spans="1:11" x14ac:dyDescent="0.15">
      <c r="A30" s="329" t="str">
        <f>IF(連結実質赤字比率に係る赤字・黒字の構成分析!C$40="",NA(),連結実質赤字比率に係る赤字・黒字の構成分析!C$40)</f>
        <v>能美市国民健康保険特別会計</v>
      </c>
      <c r="B30" s="329" t="e">
        <f>IF(ROUND(VALUE(SUBSTITUTE(連結実質赤字比率に係る赤字・黒字の構成分析!F$40,"▲","-")),2)&lt;0,ABS(ROUND(VALUE(SUBSTITUTE(連結実質赤字比率に係る赤字・黒字の構成分析!F$40,"▲","-")),2)),NA())</f>
        <v>#N/A</v>
      </c>
      <c r="C30" s="329">
        <f>IF(ROUND(VALUE(SUBSTITUTE(連結実質赤字比率に係る赤字・黒字の構成分析!F$40,"▲","-")),2)&gt;=0,ABS(ROUND(VALUE(SUBSTITUTE(連結実質赤字比率に係る赤字・黒字の構成分析!F$40,"▲","-")),2)),NA())</f>
        <v>1.31</v>
      </c>
      <c r="D30" s="329" t="e">
        <f>IF(ROUND(VALUE(SUBSTITUTE(連結実質赤字比率に係る赤字・黒字の構成分析!G$40,"▲","-")),2)&lt;0,ABS(ROUND(VALUE(SUBSTITUTE(連結実質赤字比率に係る赤字・黒字の構成分析!G$40,"▲","-")),2)),NA())</f>
        <v>#N/A</v>
      </c>
      <c r="E30" s="329">
        <f>IF(ROUND(VALUE(SUBSTITUTE(連結実質赤字比率に係る赤字・黒字の構成分析!G$40,"▲","-")),2)&gt;=0,ABS(ROUND(VALUE(SUBSTITUTE(連結実質赤字比率に係る赤字・黒字の構成分析!G$40,"▲","-")),2)),NA())</f>
        <v>1.26</v>
      </c>
      <c r="F30" s="329" t="e">
        <f>IF(ROUND(VALUE(SUBSTITUTE(連結実質赤字比率に係る赤字・黒字の構成分析!H$40,"▲","-")),2)&lt;0,ABS(ROUND(VALUE(SUBSTITUTE(連結実質赤字比率に係る赤字・黒字の構成分析!H$40,"▲","-")),2)),NA())</f>
        <v>#N/A</v>
      </c>
      <c r="G30" s="329">
        <f>IF(ROUND(VALUE(SUBSTITUTE(連結実質赤字比率に係る赤字・黒字の構成分析!H$40,"▲","-")),2)&gt;=0,ABS(ROUND(VALUE(SUBSTITUTE(連結実質赤字比率に係る赤字・黒字の構成分析!H$40,"▲","-")),2)),NA())</f>
        <v>0.25</v>
      </c>
      <c r="H30" s="329" t="e">
        <f>IF(ROUND(VALUE(SUBSTITUTE(連結実質赤字比率に係る赤字・黒字の構成分析!I$40,"▲","-")),2)&lt;0,ABS(ROUND(VALUE(SUBSTITUTE(連結実質赤字比率に係る赤字・黒字の構成分析!I$40,"▲","-")),2)),NA())</f>
        <v>#N/A</v>
      </c>
      <c r="I30" s="329">
        <f>IF(ROUND(VALUE(SUBSTITUTE(連結実質赤字比率に係る赤字・黒字の構成分析!I$40,"▲","-")),2)&gt;=0,ABS(ROUND(VALUE(SUBSTITUTE(連結実質赤字比率に係る赤字・黒字の構成分析!I$40,"▲","-")),2)),NA())</f>
        <v>0.37</v>
      </c>
      <c r="J30" s="329" t="e">
        <f>IF(ROUND(VALUE(SUBSTITUTE(連結実質赤字比率に係る赤字・黒字の構成分析!J$40,"▲","-")),2)&lt;0,ABS(ROUND(VALUE(SUBSTITUTE(連結実質赤字比率に係る赤字・黒字の構成分析!J$40,"▲","-")),2)),NA())</f>
        <v>#N/A</v>
      </c>
      <c r="K30" s="329">
        <f>IF(ROUND(VALUE(SUBSTITUTE(連結実質赤字比率に係る赤字・黒字の構成分析!J$40,"▲","-")),2)&gt;=0,ABS(ROUND(VALUE(SUBSTITUTE(連結実質赤字比率に係る赤字・黒字の構成分析!J$40,"▲","-")),2)),NA())</f>
        <v>0.76</v>
      </c>
    </row>
    <row r="31" spans="1:11" x14ac:dyDescent="0.15">
      <c r="A31" s="329" t="str">
        <f>IF(連結実質赤字比率に係る赤字・黒字の構成分析!C$39="",NA(),連結実質赤字比率に係る赤字・黒字の構成分析!C$39)</f>
        <v>能美市介護保険特別会計</v>
      </c>
      <c r="B31" s="329" t="e">
        <f>IF(ROUND(VALUE(SUBSTITUTE(連結実質赤字比率に係る赤字・黒字の構成分析!F$39,"▲","-")),2)&lt;0,ABS(ROUND(VALUE(SUBSTITUTE(連結実質赤字比率に係る赤字・黒字の構成分析!F$39,"▲","-")),2)),NA())</f>
        <v>#N/A</v>
      </c>
      <c r="C31" s="329">
        <f>IF(ROUND(VALUE(SUBSTITUTE(連結実質赤字比率に係る赤字・黒字の構成分析!F$39,"▲","-")),2)&gt;=0,ABS(ROUND(VALUE(SUBSTITUTE(連結実質赤字比率に係る赤字・黒字の構成分析!F$39,"▲","-")),2)),NA())</f>
        <v>0.53</v>
      </c>
      <c r="D31" s="329" t="e">
        <f>IF(ROUND(VALUE(SUBSTITUTE(連結実質赤字比率に係る赤字・黒字の構成分析!G$39,"▲","-")),2)&lt;0,ABS(ROUND(VALUE(SUBSTITUTE(連結実質赤字比率に係る赤字・黒字の構成分析!G$39,"▲","-")),2)),NA())</f>
        <v>#N/A</v>
      </c>
      <c r="E31" s="329">
        <f>IF(ROUND(VALUE(SUBSTITUTE(連結実質赤字比率に係る赤字・黒字の構成分析!G$39,"▲","-")),2)&gt;=0,ABS(ROUND(VALUE(SUBSTITUTE(連結実質赤字比率に係る赤字・黒字の構成分析!G$39,"▲","-")),2)),NA())</f>
        <v>0.73</v>
      </c>
      <c r="F31" s="329" t="e">
        <f>IF(ROUND(VALUE(SUBSTITUTE(連結実質赤字比率に係る赤字・黒字の構成分析!H$39,"▲","-")),2)&lt;0,ABS(ROUND(VALUE(SUBSTITUTE(連結実質赤字比率に係る赤字・黒字の構成分析!H$39,"▲","-")),2)),NA())</f>
        <v>#N/A</v>
      </c>
      <c r="G31" s="329">
        <f>IF(ROUND(VALUE(SUBSTITUTE(連結実質赤字比率に係る赤字・黒字の構成分析!H$39,"▲","-")),2)&gt;=0,ABS(ROUND(VALUE(SUBSTITUTE(連結実質赤字比率に係る赤字・黒字の構成分析!H$39,"▲","-")),2)),NA())</f>
        <v>1.21</v>
      </c>
      <c r="H31" s="329" t="e">
        <f>IF(ROUND(VALUE(SUBSTITUTE(連結実質赤字比率に係る赤字・黒字の構成分析!I$39,"▲","-")),2)&lt;0,ABS(ROUND(VALUE(SUBSTITUTE(連結実質赤字比率に係る赤字・黒字の構成分析!I$39,"▲","-")),2)),NA())</f>
        <v>#N/A</v>
      </c>
      <c r="I31" s="329">
        <f>IF(ROUND(VALUE(SUBSTITUTE(連結実質赤字比率に係る赤字・黒字の構成分析!I$39,"▲","-")),2)&gt;=0,ABS(ROUND(VALUE(SUBSTITUTE(連結実質赤字比率に係る赤字・黒字の構成分析!I$39,"▲","-")),2)),NA())</f>
        <v>0.77</v>
      </c>
      <c r="J31" s="329" t="e">
        <f>IF(ROUND(VALUE(SUBSTITUTE(連結実質赤字比率に係る赤字・黒字の構成分析!J$39,"▲","-")),2)&lt;0,ABS(ROUND(VALUE(SUBSTITUTE(連結実質赤字比率に係る赤字・黒字の構成分析!J$39,"▲","-")),2)),NA())</f>
        <v>#N/A</v>
      </c>
      <c r="K31" s="329">
        <f>IF(ROUND(VALUE(SUBSTITUTE(連結実質赤字比率に係る赤字・黒字の構成分析!J$39,"▲","-")),2)&gt;=0,ABS(ROUND(VALUE(SUBSTITUTE(連結実質赤字比率に係る赤字・黒字の構成分析!J$39,"▲","-")),2)),NA())</f>
        <v>0.94</v>
      </c>
    </row>
    <row r="32" spans="1:11" x14ac:dyDescent="0.15">
      <c r="A32" s="329" t="str">
        <f>IF(連結実質赤字比率に係る赤字・黒字の構成分析!C$38="",NA(),連結実質赤字比率に係る赤字・黒字の構成分析!C$38)</f>
        <v>国民健康保険能美市立病院事業会計</v>
      </c>
      <c r="B32" s="329" t="e">
        <f>IF(ROUND(VALUE(SUBSTITUTE(連結実質赤字比率に係る赤字・黒字の構成分析!F$38,"▲","-")),2)&lt;0,ABS(ROUND(VALUE(SUBSTITUTE(連結実質赤字比率に係る赤字・黒字の構成分析!F$38,"▲","-")),2)),NA())</f>
        <v>#N/A</v>
      </c>
      <c r="C32" s="329">
        <f>IF(ROUND(VALUE(SUBSTITUTE(連結実質赤字比率に係る赤字・黒字の構成分析!F$38,"▲","-")),2)&gt;=0,ABS(ROUND(VALUE(SUBSTITUTE(連結実質赤字比率に係る赤字・黒字の構成分析!F$38,"▲","-")),2)),NA())</f>
        <v>7.28</v>
      </c>
      <c r="D32" s="329" t="e">
        <f>IF(ROUND(VALUE(SUBSTITUTE(連結実質赤字比率に係る赤字・黒字の構成分析!G$38,"▲","-")),2)&lt;0,ABS(ROUND(VALUE(SUBSTITUTE(連結実質赤字比率に係る赤字・黒字の構成分析!G$38,"▲","-")),2)),NA())</f>
        <v>#N/A</v>
      </c>
      <c r="E32" s="329">
        <f>IF(ROUND(VALUE(SUBSTITUTE(連結実質赤字比率に係る赤字・黒字の構成分析!G$38,"▲","-")),2)&gt;=0,ABS(ROUND(VALUE(SUBSTITUTE(連結実質赤字比率に係る赤字・黒字の構成分析!G$38,"▲","-")),2)),NA())</f>
        <v>4.72</v>
      </c>
      <c r="F32" s="329" t="e">
        <f>IF(ROUND(VALUE(SUBSTITUTE(連結実質赤字比率に係る赤字・黒字の構成分析!H$38,"▲","-")),2)&lt;0,ABS(ROUND(VALUE(SUBSTITUTE(連結実質赤字比率に係る赤字・黒字の構成分析!H$38,"▲","-")),2)),NA())</f>
        <v>#N/A</v>
      </c>
      <c r="G32" s="329">
        <f>IF(ROUND(VALUE(SUBSTITUTE(連結実質赤字比率に係る赤字・黒字の構成分析!H$38,"▲","-")),2)&gt;=0,ABS(ROUND(VALUE(SUBSTITUTE(連結実質赤字比率に係る赤字・黒字の構成分析!H$38,"▲","-")),2)),NA())</f>
        <v>2.29</v>
      </c>
      <c r="H32" s="329" t="e">
        <f>IF(ROUND(VALUE(SUBSTITUTE(連結実質赤字比率に係る赤字・黒字の構成分析!I$38,"▲","-")),2)&lt;0,ABS(ROUND(VALUE(SUBSTITUTE(連結実質赤字比率に係る赤字・黒字の構成分析!I$38,"▲","-")),2)),NA())</f>
        <v>#N/A</v>
      </c>
      <c r="I32" s="329">
        <f>IF(ROUND(VALUE(SUBSTITUTE(連結実質赤字比率に係る赤字・黒字の構成分析!I$38,"▲","-")),2)&gt;=0,ABS(ROUND(VALUE(SUBSTITUTE(連結実質赤字比率に係る赤字・黒字の構成分析!I$38,"▲","-")),2)),NA())</f>
        <v>2.02</v>
      </c>
      <c r="J32" s="329" t="e">
        <f>IF(ROUND(VALUE(SUBSTITUTE(連結実質赤字比率に係る赤字・黒字の構成分析!J$38,"▲","-")),2)&lt;0,ABS(ROUND(VALUE(SUBSTITUTE(連結実質赤字比率に係る赤字・黒字の構成分析!J$38,"▲","-")),2)),NA())</f>
        <v>#N/A</v>
      </c>
      <c r="K32" s="329">
        <f>IF(ROUND(VALUE(SUBSTITUTE(連結実質赤字比率に係る赤字・黒字の構成分析!J$38,"▲","-")),2)&gt;=0,ABS(ROUND(VALUE(SUBSTITUTE(連結実質赤字比率に係る赤字・黒字の構成分析!J$38,"▲","-")),2)),NA())</f>
        <v>1.97</v>
      </c>
    </row>
    <row r="33" spans="1:16" x14ac:dyDescent="0.15">
      <c r="A33" s="329" t="str">
        <f>IF(連結実質赤字比率に係る赤字・黒字の構成分析!C$37="",NA(),連結実質赤字比率に係る赤字・黒字の構成分析!C$37)</f>
        <v>一般会計</v>
      </c>
      <c r="B33" s="329" t="e">
        <f>IF(ROUND(VALUE(SUBSTITUTE(連結実質赤字比率に係る赤字・黒字の構成分析!F$37,"▲","-")),2)&lt;0,ABS(ROUND(VALUE(SUBSTITUTE(連結実質赤字比率に係る赤字・黒字の構成分析!F$37,"▲","-")),2)),NA())</f>
        <v>#N/A</v>
      </c>
      <c r="C33" s="329">
        <f>IF(ROUND(VALUE(SUBSTITUTE(連結実質赤字比率に係る赤字・黒字の構成分析!F$37,"▲","-")),2)&gt;=0,ABS(ROUND(VALUE(SUBSTITUTE(連結実質赤字比率に係る赤字・黒字の構成分析!F$37,"▲","-")),2)),NA())</f>
        <v>4.24</v>
      </c>
      <c r="D33" s="329" t="e">
        <f>IF(ROUND(VALUE(SUBSTITUTE(連結実質赤字比率に係る赤字・黒字の構成分析!G$37,"▲","-")),2)&lt;0,ABS(ROUND(VALUE(SUBSTITUTE(連結実質赤字比率に係る赤字・黒字の構成分析!G$37,"▲","-")),2)),NA())</f>
        <v>#N/A</v>
      </c>
      <c r="E33" s="329">
        <f>IF(ROUND(VALUE(SUBSTITUTE(連結実質赤字比率に係る赤字・黒字の構成分析!G$37,"▲","-")),2)&gt;=0,ABS(ROUND(VALUE(SUBSTITUTE(連結実質赤字比率に係る赤字・黒字の構成分析!G$37,"▲","-")),2)),NA())</f>
        <v>4.3499999999999996</v>
      </c>
      <c r="F33" s="329" t="e">
        <f>IF(ROUND(VALUE(SUBSTITUTE(連結実質赤字比率に係る赤字・黒字の構成分析!H$37,"▲","-")),2)&lt;0,ABS(ROUND(VALUE(SUBSTITUTE(連結実質赤字比率に係る赤字・黒字の構成分析!H$37,"▲","-")),2)),NA())</f>
        <v>#N/A</v>
      </c>
      <c r="G33" s="329">
        <f>IF(ROUND(VALUE(SUBSTITUTE(連結実質赤字比率に係る赤字・黒字の構成分析!H$37,"▲","-")),2)&gt;=0,ABS(ROUND(VALUE(SUBSTITUTE(連結実質赤字比率に係る赤字・黒字の構成分析!H$37,"▲","-")),2)),NA())</f>
        <v>4.9000000000000004</v>
      </c>
      <c r="H33" s="329" t="e">
        <f>IF(ROUND(VALUE(SUBSTITUTE(連結実質赤字比率に係る赤字・黒字の構成分析!I$37,"▲","-")),2)&lt;0,ABS(ROUND(VALUE(SUBSTITUTE(連結実質赤字比率に係る赤字・黒字の構成分析!I$37,"▲","-")),2)),NA())</f>
        <v>#N/A</v>
      </c>
      <c r="I33" s="329">
        <f>IF(ROUND(VALUE(SUBSTITUTE(連結実質赤字比率に係る赤字・黒字の構成分析!I$37,"▲","-")),2)&gt;=0,ABS(ROUND(VALUE(SUBSTITUTE(連結実質赤字比率に係る赤字・黒字の構成分析!I$37,"▲","-")),2)),NA())</f>
        <v>4.1900000000000004</v>
      </c>
      <c r="J33" s="329" t="e">
        <f>IF(ROUND(VALUE(SUBSTITUTE(連結実質赤字比率に係る赤字・黒字の構成分析!J$37,"▲","-")),2)&lt;0,ABS(ROUND(VALUE(SUBSTITUTE(連結実質赤字比率に係る赤字・黒字の構成分析!J$37,"▲","-")),2)),NA())</f>
        <v>#N/A</v>
      </c>
      <c r="K33" s="329">
        <f>IF(ROUND(VALUE(SUBSTITUTE(連結実質赤字比率に係る赤字・黒字の構成分析!J$37,"▲","-")),2)&gt;=0,ABS(ROUND(VALUE(SUBSTITUTE(連結実質赤字比率に係る赤字・黒字の構成分析!J$37,"▲","-")),2)),NA())</f>
        <v>3.79</v>
      </c>
    </row>
    <row r="34" spans="1:16" x14ac:dyDescent="0.15">
      <c r="A34" s="329" t="str">
        <f>IF(連結実質赤字比率に係る赤字・黒字の構成分析!C$36="",NA(),連結実質赤字比率に係る赤字・黒字の構成分析!C$36)</f>
        <v>能美市水道事業会計</v>
      </c>
      <c r="B34" s="329" t="e">
        <f>IF(ROUND(VALUE(SUBSTITUTE(連結実質赤字比率に係る赤字・黒字の構成分析!F$36,"▲","-")),2)&lt;0,ABS(ROUND(VALUE(SUBSTITUTE(連結実質赤字比率に係る赤字・黒字の構成分析!F$36,"▲","-")),2)),NA())</f>
        <v>#N/A</v>
      </c>
      <c r="C34" s="329">
        <f>IF(ROUND(VALUE(SUBSTITUTE(連結実質赤字比率に係る赤字・黒字の構成分析!F$36,"▲","-")),2)&gt;=0,ABS(ROUND(VALUE(SUBSTITUTE(連結実質赤字比率に係る赤字・黒字の構成分析!F$36,"▲","-")),2)),NA())</f>
        <v>5.44</v>
      </c>
      <c r="D34" s="329" t="e">
        <f>IF(ROUND(VALUE(SUBSTITUTE(連結実質赤字比率に係る赤字・黒字の構成分析!G$36,"▲","-")),2)&lt;0,ABS(ROUND(VALUE(SUBSTITUTE(連結実質赤字比率に係る赤字・黒字の構成分析!G$36,"▲","-")),2)),NA())</f>
        <v>#N/A</v>
      </c>
      <c r="E34" s="329">
        <f>IF(ROUND(VALUE(SUBSTITUTE(連結実質赤字比率に係る赤字・黒字の構成分析!G$36,"▲","-")),2)&gt;=0,ABS(ROUND(VALUE(SUBSTITUTE(連結実質赤字比率に係る赤字・黒字の構成分析!G$36,"▲","-")),2)),NA())</f>
        <v>4.41</v>
      </c>
      <c r="F34" s="329" t="e">
        <f>IF(ROUND(VALUE(SUBSTITUTE(連結実質赤字比率に係る赤字・黒字の構成分析!H$36,"▲","-")),2)&lt;0,ABS(ROUND(VALUE(SUBSTITUTE(連結実質赤字比率に係る赤字・黒字の構成分析!H$36,"▲","-")),2)),NA())</f>
        <v>#N/A</v>
      </c>
      <c r="G34" s="329">
        <f>IF(ROUND(VALUE(SUBSTITUTE(連結実質赤字比率に係る赤字・黒字の構成分析!H$36,"▲","-")),2)&gt;=0,ABS(ROUND(VALUE(SUBSTITUTE(連結実質赤字比率に係る赤字・黒字の構成分析!H$36,"▲","-")),2)),NA())</f>
        <v>1.33</v>
      </c>
      <c r="H34" s="329" t="e">
        <f>IF(ROUND(VALUE(SUBSTITUTE(連結実質赤字比率に係る赤字・黒字の構成分析!I$36,"▲","-")),2)&lt;0,ABS(ROUND(VALUE(SUBSTITUTE(連結実質赤字比率に係る赤字・黒字の構成分析!I$36,"▲","-")),2)),NA())</f>
        <v>#N/A</v>
      </c>
      <c r="I34" s="329">
        <f>IF(ROUND(VALUE(SUBSTITUTE(連結実質赤字比率に係る赤字・黒字の構成分析!I$36,"▲","-")),2)&gt;=0,ABS(ROUND(VALUE(SUBSTITUTE(連結実質赤字比率に係る赤字・黒字の構成分析!I$36,"▲","-")),2)),NA())</f>
        <v>4.51</v>
      </c>
      <c r="J34" s="329" t="e">
        <f>IF(ROUND(VALUE(SUBSTITUTE(連結実質赤字比率に係る赤字・黒字の構成分析!J$36,"▲","-")),2)&lt;0,ABS(ROUND(VALUE(SUBSTITUTE(連結実質赤字比率に係る赤字・黒字の構成分析!J$36,"▲","-")),2)),NA())</f>
        <v>#N/A</v>
      </c>
      <c r="K34" s="329">
        <f>IF(ROUND(VALUE(SUBSTITUTE(連結実質赤字比率に係る赤字・黒字の構成分析!J$36,"▲","-")),2)&gt;=0,ABS(ROUND(VALUE(SUBSTITUTE(連結実質赤字比率に係る赤字・黒字の構成分析!J$36,"▲","-")),2)),NA())</f>
        <v>4.8499999999999996</v>
      </c>
    </row>
    <row r="35" spans="1:16" x14ac:dyDescent="0.15">
      <c r="A35" s="329" t="str">
        <f>IF(連結実質赤字比率に係る赤字・黒字の構成分析!C$35="",NA(),連結実質赤字比率に係る赤字・黒字の構成分析!C$35)</f>
        <v>能美市工業用水道事業会計</v>
      </c>
      <c r="B35" s="329" t="e">
        <f>IF(ROUND(VALUE(SUBSTITUTE(連結実質赤字比率に係る赤字・黒字の構成分析!F$35,"▲","-")),2)&lt;0,ABS(ROUND(VALUE(SUBSTITUTE(連結実質赤字比率に係る赤字・黒字の構成分析!F$35,"▲","-")),2)),NA())</f>
        <v>#N/A</v>
      </c>
      <c r="C35" s="329">
        <f>IF(ROUND(VALUE(SUBSTITUTE(連結実質赤字比率に係る赤字・黒字の構成分析!F$35,"▲","-")),2)&gt;=0,ABS(ROUND(VALUE(SUBSTITUTE(連結実質赤字比率に係る赤字・黒字の構成分析!F$35,"▲","-")),2)),NA())</f>
        <v>4.2699999999999996</v>
      </c>
      <c r="D35" s="329" t="e">
        <f>IF(ROUND(VALUE(SUBSTITUTE(連結実質赤字比率に係る赤字・黒字の構成分析!G$35,"▲","-")),2)&lt;0,ABS(ROUND(VALUE(SUBSTITUTE(連結実質赤字比率に係る赤字・黒字の構成分析!G$35,"▲","-")),2)),NA())</f>
        <v>#N/A</v>
      </c>
      <c r="E35" s="329">
        <f>IF(ROUND(VALUE(SUBSTITUTE(連結実質赤字比率に係る赤字・黒字の構成分析!G$35,"▲","-")),2)&gt;=0,ABS(ROUND(VALUE(SUBSTITUTE(連結実質赤字比率に係る赤字・黒字の構成分析!G$35,"▲","-")),2)),NA())</f>
        <v>4.74</v>
      </c>
      <c r="F35" s="329" t="e">
        <f>IF(ROUND(VALUE(SUBSTITUTE(連結実質赤字比率に係る赤字・黒字の構成分析!H$35,"▲","-")),2)&lt;0,ABS(ROUND(VALUE(SUBSTITUTE(連結実質赤字比率に係る赤字・黒字の構成分析!H$35,"▲","-")),2)),NA())</f>
        <v>#N/A</v>
      </c>
      <c r="G35" s="329">
        <f>IF(ROUND(VALUE(SUBSTITUTE(連結実質赤字比率に係る赤字・黒字の構成分析!H$35,"▲","-")),2)&gt;=0,ABS(ROUND(VALUE(SUBSTITUTE(連結実質赤字比率に係る赤字・黒字の構成分析!H$35,"▲","-")),2)),NA())</f>
        <v>5.38</v>
      </c>
      <c r="H35" s="329" t="e">
        <f>IF(ROUND(VALUE(SUBSTITUTE(連結実質赤字比率に係る赤字・黒字の構成分析!I$35,"▲","-")),2)&lt;0,ABS(ROUND(VALUE(SUBSTITUTE(連結実質赤字比率に係る赤字・黒字の構成分析!I$35,"▲","-")),2)),NA())</f>
        <v>#N/A</v>
      </c>
      <c r="I35" s="329">
        <f>IF(ROUND(VALUE(SUBSTITUTE(連結実質赤字比率に係る赤字・黒字の構成分析!I$35,"▲","-")),2)&gt;=0,ABS(ROUND(VALUE(SUBSTITUTE(連結実質赤字比率に係る赤字・黒字の構成分析!I$35,"▲","-")),2)),NA())</f>
        <v>4.29</v>
      </c>
      <c r="J35" s="329" t="e">
        <f>IF(ROUND(VALUE(SUBSTITUTE(連結実質赤字比率に係る赤字・黒字の構成分析!J$35,"▲","-")),2)&lt;0,ABS(ROUND(VALUE(SUBSTITUTE(連結実質赤字比率に係る赤字・黒字の構成分析!J$35,"▲","-")),2)),NA())</f>
        <v>#N/A</v>
      </c>
      <c r="K35" s="329">
        <f>IF(ROUND(VALUE(SUBSTITUTE(連結実質赤字比率に係る赤字・黒字の構成分析!J$35,"▲","-")),2)&gt;=0,ABS(ROUND(VALUE(SUBSTITUTE(連結実質赤字比率に係る赤字・黒字の構成分析!J$35,"▲","-")),2)),NA())</f>
        <v>5.04</v>
      </c>
    </row>
    <row r="36" spans="1:16" x14ac:dyDescent="0.15">
      <c r="A36" s="329" t="str">
        <f>IF(連結実質赤字比率に係る赤字・黒字の構成分析!C$34="",NA(),連結実質赤字比率に係る赤字・黒字の構成分析!C$34)</f>
        <v>能美市下水道事業会計</v>
      </c>
      <c r="B36" s="329" t="e">
        <f>IF(ROUND(VALUE(SUBSTITUTE(連結実質赤字比率に係る赤字・黒字の構成分析!F$34,"▲","-")),2)&lt;0,ABS(ROUND(VALUE(SUBSTITUTE(連結実質赤字比率に係る赤字・黒字の構成分析!F$34,"▲","-")),2)),NA())</f>
        <v>#VALUE!</v>
      </c>
      <c r="C36" s="329" t="e">
        <f>IF(ROUND(VALUE(SUBSTITUTE(連結実質赤字比率に係る赤字・黒字の構成分析!F$34,"▲","-")),2)&gt;=0,ABS(ROUND(VALUE(SUBSTITUTE(連結実質赤字比率に係る赤字・黒字の構成分析!F$34,"▲","-")),2)),NA())</f>
        <v>#VALUE!</v>
      </c>
      <c r="D36" s="329" t="e">
        <f>IF(ROUND(VALUE(SUBSTITUTE(連結実質赤字比率に係る赤字・黒字の構成分析!G$34,"▲","-")),2)&lt;0,ABS(ROUND(VALUE(SUBSTITUTE(連結実質赤字比率に係る赤字・黒字の構成分析!G$34,"▲","-")),2)),NA())</f>
        <v>#VALUE!</v>
      </c>
      <c r="E36" s="329" t="e">
        <f>IF(ROUND(VALUE(SUBSTITUTE(連結実質赤字比率に係る赤字・黒字の構成分析!G$34,"▲","-")),2)&gt;=0,ABS(ROUND(VALUE(SUBSTITUTE(連結実質赤字比率に係る赤字・黒字の構成分析!G$34,"▲","-")),2)),NA())</f>
        <v>#VALUE!</v>
      </c>
      <c r="F36" s="329" t="e">
        <f>IF(ROUND(VALUE(SUBSTITUTE(連結実質赤字比率に係る赤字・黒字の構成分析!H$34,"▲","-")),2)&lt;0,ABS(ROUND(VALUE(SUBSTITUTE(連結実質赤字比率に係る赤字・黒字の構成分析!H$34,"▲","-")),2)),NA())</f>
        <v>#VALUE!</v>
      </c>
      <c r="G36" s="329" t="e">
        <f>IF(ROUND(VALUE(SUBSTITUTE(連結実質赤字比率に係る赤字・黒字の構成分析!H$34,"▲","-")),2)&gt;=0,ABS(ROUND(VALUE(SUBSTITUTE(連結実質赤字比率に係る赤字・黒字の構成分析!H$34,"▲","-")),2)),NA())</f>
        <v>#VALUE!</v>
      </c>
      <c r="H36" s="329" t="e">
        <f>IF(ROUND(VALUE(SUBSTITUTE(連結実質赤字比率に係る赤字・黒字の構成分析!I$34,"▲","-")),2)&lt;0,ABS(ROUND(VALUE(SUBSTITUTE(連結実質赤字比率に係る赤字・黒字の構成分析!I$34,"▲","-")),2)),NA())</f>
        <v>#VALUE!</v>
      </c>
      <c r="I36" s="329" t="e">
        <f>IF(ROUND(VALUE(SUBSTITUTE(連結実質赤字比率に係る赤字・黒字の構成分析!I$34,"▲","-")),2)&gt;=0,ABS(ROUND(VALUE(SUBSTITUTE(連結実質赤字比率に係る赤字・黒字の構成分析!I$34,"▲","-")),2)),NA())</f>
        <v>#VALUE!</v>
      </c>
      <c r="J36" s="329" t="e">
        <f>IF(ROUND(VALUE(SUBSTITUTE(連結実質赤字比率に係る赤字・黒字の構成分析!J$34,"▲","-")),2)&lt;0,ABS(ROUND(VALUE(SUBSTITUTE(連結実質赤字比率に係る赤字・黒字の構成分析!J$34,"▲","-")),2)),NA())</f>
        <v>#N/A</v>
      </c>
      <c r="K36" s="329">
        <f>IF(ROUND(VALUE(SUBSTITUTE(連結実質赤字比率に係る赤字・黒字の構成分析!J$34,"▲","-")),2)&gt;=0,ABS(ROUND(VALUE(SUBSTITUTE(連結実質赤字比率に係る赤字・黒字の構成分析!J$34,"▲","-")),2)),NA())</f>
        <v>6.32</v>
      </c>
    </row>
    <row r="39" spans="1:16" x14ac:dyDescent="0.15">
      <c r="A39" s="327" t="s">
        <v>12</v>
      </c>
    </row>
    <row r="40" spans="1:16" x14ac:dyDescent="0.15">
      <c r="A40" s="330"/>
      <c r="B40" s="330" t="str">
        <f>'実質公債費比率（分子）の構造'!K$44</f>
        <v>H28</v>
      </c>
      <c r="C40" s="330"/>
      <c r="D40" s="330"/>
      <c r="E40" s="330" t="str">
        <f>'実質公債費比率（分子）の構造'!L$44</f>
        <v>H29</v>
      </c>
      <c r="F40" s="330"/>
      <c r="G40" s="330"/>
      <c r="H40" s="330" t="str">
        <f>'実質公債費比率（分子）の構造'!M$44</f>
        <v>H30</v>
      </c>
      <c r="I40" s="330"/>
      <c r="J40" s="330"/>
      <c r="K40" s="330" t="str">
        <f>'実質公債費比率（分子）の構造'!N$44</f>
        <v>R01</v>
      </c>
      <c r="L40" s="330"/>
      <c r="M40" s="330"/>
      <c r="N40" s="330" t="str">
        <f>'実質公債費比率（分子）の構造'!O$44</f>
        <v>R02</v>
      </c>
      <c r="O40" s="330"/>
      <c r="P40" s="330"/>
    </row>
    <row r="41" spans="1:16" x14ac:dyDescent="0.15">
      <c r="A41" s="330"/>
      <c r="B41" s="330" t="s">
        <v>106</v>
      </c>
      <c r="C41" s="330"/>
      <c r="D41" s="330" t="s">
        <v>114</v>
      </c>
      <c r="E41" s="330" t="s">
        <v>106</v>
      </c>
      <c r="F41" s="330"/>
      <c r="G41" s="330" t="s">
        <v>114</v>
      </c>
      <c r="H41" s="330" t="s">
        <v>106</v>
      </c>
      <c r="I41" s="330"/>
      <c r="J41" s="330" t="s">
        <v>114</v>
      </c>
      <c r="K41" s="330" t="s">
        <v>106</v>
      </c>
      <c r="L41" s="330"/>
      <c r="M41" s="330" t="s">
        <v>114</v>
      </c>
      <c r="N41" s="330" t="s">
        <v>106</v>
      </c>
      <c r="O41" s="330"/>
      <c r="P41" s="330" t="s">
        <v>114</v>
      </c>
    </row>
    <row r="42" spans="1:16" x14ac:dyDescent="0.15">
      <c r="A42" s="330" t="s">
        <v>115</v>
      </c>
      <c r="B42" s="330"/>
      <c r="C42" s="330"/>
      <c r="D42" s="330">
        <f>'実質公債費比率（分子）の構造'!K$52</f>
        <v>3151</v>
      </c>
      <c r="E42" s="330"/>
      <c r="F42" s="330"/>
      <c r="G42" s="330">
        <f>'実質公債費比率（分子）の構造'!L$52</f>
        <v>3121</v>
      </c>
      <c r="H42" s="330"/>
      <c r="I42" s="330"/>
      <c r="J42" s="330">
        <f>'実質公債費比率（分子）の構造'!M$52</f>
        <v>3166</v>
      </c>
      <c r="K42" s="330"/>
      <c r="L42" s="330"/>
      <c r="M42" s="330">
        <f>'実質公債費比率（分子）の構造'!N$52</f>
        <v>3096</v>
      </c>
      <c r="N42" s="330"/>
      <c r="O42" s="330"/>
      <c r="P42" s="330">
        <f>'実質公債費比率（分子）の構造'!O$52</f>
        <v>2977</v>
      </c>
    </row>
    <row r="43" spans="1:16" x14ac:dyDescent="0.15">
      <c r="A43" s="330" t="s">
        <v>44</v>
      </c>
      <c r="B43" s="330">
        <f>'実質公債費比率（分子）の構造'!K$51</f>
        <v>0</v>
      </c>
      <c r="C43" s="330"/>
      <c r="D43" s="330"/>
      <c r="E43" s="330">
        <f>'実質公債費比率（分子）の構造'!L$51</f>
        <v>0</v>
      </c>
      <c r="F43" s="330"/>
      <c r="G43" s="330"/>
      <c r="H43" s="330">
        <f>'実質公債費比率（分子）の構造'!M$51</f>
        <v>0</v>
      </c>
      <c r="I43" s="330"/>
      <c r="J43" s="330"/>
      <c r="K43" s="330">
        <f>'実質公債費比率（分子）の構造'!N$51</f>
        <v>0</v>
      </c>
      <c r="L43" s="330"/>
      <c r="M43" s="330"/>
      <c r="N43" s="330">
        <f>'実質公債費比率（分子）の構造'!O$51</f>
        <v>0</v>
      </c>
      <c r="O43" s="330"/>
      <c r="P43" s="330"/>
    </row>
    <row r="44" spans="1:16" x14ac:dyDescent="0.15">
      <c r="A44" s="330" t="s">
        <v>42</v>
      </c>
      <c r="B44" s="330" t="str">
        <f>'実質公債費比率（分子）の構造'!K$50</f>
        <v>-</v>
      </c>
      <c r="C44" s="330"/>
      <c r="D44" s="330"/>
      <c r="E44" s="330" t="str">
        <f>'実質公債費比率（分子）の構造'!L$50</f>
        <v>-</v>
      </c>
      <c r="F44" s="330"/>
      <c r="G44" s="330"/>
      <c r="H44" s="330" t="str">
        <f>'実質公債費比率（分子）の構造'!M$50</f>
        <v>-</v>
      </c>
      <c r="I44" s="330"/>
      <c r="J44" s="330"/>
      <c r="K44" s="330" t="str">
        <f>'実質公債費比率（分子）の構造'!N$50</f>
        <v>-</v>
      </c>
      <c r="L44" s="330"/>
      <c r="M44" s="330"/>
      <c r="N44" s="330" t="str">
        <f>'実質公債費比率（分子）の構造'!O$50</f>
        <v>-</v>
      </c>
      <c r="O44" s="330"/>
      <c r="P44" s="330"/>
    </row>
    <row r="45" spans="1:16" x14ac:dyDescent="0.15">
      <c r="A45" s="330" t="s">
        <v>0</v>
      </c>
      <c r="B45" s="330">
        <f>'実質公債費比率（分子）の構造'!K$49</f>
        <v>108</v>
      </c>
      <c r="C45" s="330"/>
      <c r="D45" s="330"/>
      <c r="E45" s="330" t="str">
        <f>'実質公債費比率（分子）の構造'!L$49</f>
        <v>-</v>
      </c>
      <c r="F45" s="330"/>
      <c r="G45" s="330"/>
      <c r="H45" s="330" t="str">
        <f>'実質公債費比率（分子）の構造'!M$49</f>
        <v>-</v>
      </c>
      <c r="I45" s="330"/>
      <c r="J45" s="330"/>
      <c r="K45" s="330" t="str">
        <f>'実質公債費比率（分子）の構造'!N$49</f>
        <v>-</v>
      </c>
      <c r="L45" s="330"/>
      <c r="M45" s="330"/>
      <c r="N45" s="330">
        <f>'実質公債費比率（分子）の構造'!O$49</f>
        <v>0</v>
      </c>
      <c r="O45" s="330"/>
      <c r="P45" s="330"/>
    </row>
    <row r="46" spans="1:16" x14ac:dyDescent="0.15">
      <c r="A46" s="330" t="s">
        <v>37</v>
      </c>
      <c r="B46" s="330">
        <f>'実質公債費比率（分子）の構造'!K$48</f>
        <v>1244</v>
      </c>
      <c r="C46" s="330"/>
      <c r="D46" s="330"/>
      <c r="E46" s="330">
        <f>'実質公債費比率（分子）の構造'!L$48</f>
        <v>1017</v>
      </c>
      <c r="F46" s="330"/>
      <c r="G46" s="330"/>
      <c r="H46" s="330">
        <f>'実質公債費比率（分子）の構造'!M$48</f>
        <v>1014</v>
      </c>
      <c r="I46" s="330"/>
      <c r="J46" s="330"/>
      <c r="K46" s="330">
        <f>'実質公債費比率（分子）の構造'!N$48</f>
        <v>869</v>
      </c>
      <c r="L46" s="330"/>
      <c r="M46" s="330"/>
      <c r="N46" s="330">
        <f>'実質公債費比率（分子）の構造'!O$48</f>
        <v>789</v>
      </c>
      <c r="O46" s="330"/>
      <c r="P46" s="330"/>
    </row>
    <row r="47" spans="1:16" x14ac:dyDescent="0.15">
      <c r="A47" s="330" t="s">
        <v>34</v>
      </c>
      <c r="B47" s="330" t="str">
        <f>'実質公債費比率（分子）の構造'!K$47</f>
        <v>-</v>
      </c>
      <c r="C47" s="330"/>
      <c r="D47" s="330"/>
      <c r="E47" s="330" t="str">
        <f>'実質公債費比率（分子）の構造'!L$47</f>
        <v>-</v>
      </c>
      <c r="F47" s="330"/>
      <c r="G47" s="330"/>
      <c r="H47" s="330" t="str">
        <f>'実質公債費比率（分子）の構造'!M$47</f>
        <v>-</v>
      </c>
      <c r="I47" s="330"/>
      <c r="J47" s="330"/>
      <c r="K47" s="330" t="str">
        <f>'実質公債費比率（分子）の構造'!N$47</f>
        <v>-</v>
      </c>
      <c r="L47" s="330"/>
      <c r="M47" s="330"/>
      <c r="N47" s="330" t="str">
        <f>'実質公債費比率（分子）の構造'!O$47</f>
        <v>-</v>
      </c>
      <c r="O47" s="330"/>
      <c r="P47" s="330"/>
    </row>
    <row r="48" spans="1:16" x14ac:dyDescent="0.15">
      <c r="A48" s="330" t="s">
        <v>30</v>
      </c>
      <c r="B48" s="330" t="str">
        <f>'実質公債費比率（分子）の構造'!K$46</f>
        <v>-</v>
      </c>
      <c r="C48" s="330"/>
      <c r="D48" s="330"/>
      <c r="E48" s="330" t="str">
        <f>'実質公債費比率（分子）の構造'!L$46</f>
        <v>-</v>
      </c>
      <c r="F48" s="330"/>
      <c r="G48" s="330"/>
      <c r="H48" s="330" t="str">
        <f>'実質公債費比率（分子）の構造'!M$46</f>
        <v>-</v>
      </c>
      <c r="I48" s="330"/>
      <c r="J48" s="330"/>
      <c r="K48" s="330" t="str">
        <f>'実質公債費比率（分子）の構造'!N$46</f>
        <v>-</v>
      </c>
      <c r="L48" s="330"/>
      <c r="M48" s="330"/>
      <c r="N48" s="330" t="str">
        <f>'実質公債費比率（分子）の構造'!O$46</f>
        <v>-</v>
      </c>
      <c r="O48" s="330"/>
      <c r="P48" s="330"/>
    </row>
    <row r="49" spans="1:16" x14ac:dyDescent="0.15">
      <c r="A49" s="330" t="s">
        <v>24</v>
      </c>
      <c r="B49" s="330">
        <f>'実質公債費比率（分子）の構造'!K$45</f>
        <v>2911</v>
      </c>
      <c r="C49" s="330"/>
      <c r="D49" s="330"/>
      <c r="E49" s="330">
        <f>'実質公債費比率（分子）の構造'!L$45</f>
        <v>3046</v>
      </c>
      <c r="F49" s="330"/>
      <c r="G49" s="330"/>
      <c r="H49" s="330">
        <f>'実質公債費比率（分子）の構造'!M$45</f>
        <v>3027</v>
      </c>
      <c r="I49" s="330"/>
      <c r="J49" s="330"/>
      <c r="K49" s="330">
        <f>'実質公債費比率（分子）の構造'!N$45</f>
        <v>2764</v>
      </c>
      <c r="L49" s="330"/>
      <c r="M49" s="330"/>
      <c r="N49" s="330">
        <f>'実質公債費比率（分子）の構造'!O$45</f>
        <v>2665</v>
      </c>
      <c r="O49" s="330"/>
      <c r="P49" s="330"/>
    </row>
    <row r="50" spans="1:16" x14ac:dyDescent="0.15">
      <c r="A50" s="330" t="s">
        <v>57</v>
      </c>
      <c r="B50" s="330" t="e">
        <f>NA()</f>
        <v>#N/A</v>
      </c>
      <c r="C50" s="330">
        <f>IF(ISNUMBER('実質公債費比率（分子）の構造'!K$53),'実質公債費比率（分子）の構造'!K$53,NA())</f>
        <v>1112</v>
      </c>
      <c r="D50" s="330" t="e">
        <f>NA()</f>
        <v>#N/A</v>
      </c>
      <c r="E50" s="330" t="e">
        <f>NA()</f>
        <v>#N/A</v>
      </c>
      <c r="F50" s="330">
        <f>IF(ISNUMBER('実質公債費比率（分子）の構造'!L$53),'実質公債費比率（分子）の構造'!L$53,NA())</f>
        <v>942</v>
      </c>
      <c r="G50" s="330" t="e">
        <f>NA()</f>
        <v>#N/A</v>
      </c>
      <c r="H50" s="330" t="e">
        <f>NA()</f>
        <v>#N/A</v>
      </c>
      <c r="I50" s="330">
        <f>IF(ISNUMBER('実質公債費比率（分子）の構造'!M$53),'実質公債費比率（分子）の構造'!M$53,NA())</f>
        <v>875</v>
      </c>
      <c r="J50" s="330" t="e">
        <f>NA()</f>
        <v>#N/A</v>
      </c>
      <c r="K50" s="330" t="e">
        <f>NA()</f>
        <v>#N/A</v>
      </c>
      <c r="L50" s="330">
        <f>IF(ISNUMBER('実質公債費比率（分子）の構造'!N$53),'実質公債費比率（分子）の構造'!N$53,NA())</f>
        <v>537</v>
      </c>
      <c r="M50" s="330" t="e">
        <f>NA()</f>
        <v>#N/A</v>
      </c>
      <c r="N50" s="330" t="e">
        <f>NA()</f>
        <v>#N/A</v>
      </c>
      <c r="O50" s="330">
        <f>IF(ISNUMBER('実質公債費比率（分子）の構造'!O$53),'実質公債費比率（分子）の構造'!O$53,NA())</f>
        <v>477</v>
      </c>
      <c r="P50" s="330" t="e">
        <f>NA()</f>
        <v>#N/A</v>
      </c>
    </row>
    <row r="53" spans="1:16" x14ac:dyDescent="0.15">
      <c r="A53" s="327" t="s">
        <v>118</v>
      </c>
    </row>
    <row r="54" spans="1:16" x14ac:dyDescent="0.15">
      <c r="A54" s="329"/>
      <c r="B54" s="329" t="str">
        <f>'将来負担比率（分子）の構造'!I$40</f>
        <v>H28</v>
      </c>
      <c r="C54" s="329"/>
      <c r="D54" s="329"/>
      <c r="E54" s="329" t="str">
        <f>'将来負担比率（分子）の構造'!J$40</f>
        <v>H29</v>
      </c>
      <c r="F54" s="329"/>
      <c r="G54" s="329"/>
      <c r="H54" s="329" t="str">
        <f>'将来負担比率（分子）の構造'!K$40</f>
        <v>H30</v>
      </c>
      <c r="I54" s="329"/>
      <c r="J54" s="329"/>
      <c r="K54" s="329" t="str">
        <f>'将来負担比率（分子）の構造'!L$40</f>
        <v>R01</v>
      </c>
      <c r="L54" s="329"/>
      <c r="M54" s="329"/>
      <c r="N54" s="329" t="str">
        <f>'将来負担比率（分子）の構造'!M$40</f>
        <v>R02</v>
      </c>
      <c r="O54" s="329"/>
      <c r="P54" s="329"/>
    </row>
    <row r="55" spans="1:16" x14ac:dyDescent="0.15">
      <c r="A55" s="329"/>
      <c r="B55" s="329" t="s">
        <v>121</v>
      </c>
      <c r="C55" s="329"/>
      <c r="D55" s="329" t="s">
        <v>124</v>
      </c>
      <c r="E55" s="329" t="s">
        <v>121</v>
      </c>
      <c r="F55" s="329"/>
      <c r="G55" s="329" t="s">
        <v>124</v>
      </c>
      <c r="H55" s="329" t="s">
        <v>121</v>
      </c>
      <c r="I55" s="329"/>
      <c r="J55" s="329" t="s">
        <v>124</v>
      </c>
      <c r="K55" s="329" t="s">
        <v>121</v>
      </c>
      <c r="L55" s="329"/>
      <c r="M55" s="329" t="s">
        <v>124</v>
      </c>
      <c r="N55" s="329" t="s">
        <v>121</v>
      </c>
      <c r="O55" s="329"/>
      <c r="P55" s="329" t="s">
        <v>124</v>
      </c>
    </row>
    <row r="56" spans="1:16" x14ac:dyDescent="0.15">
      <c r="A56" s="329" t="s">
        <v>49</v>
      </c>
      <c r="B56" s="329"/>
      <c r="C56" s="329"/>
      <c r="D56" s="329">
        <f>'将来負担比率（分子）の構造'!I$52</f>
        <v>33804</v>
      </c>
      <c r="E56" s="329"/>
      <c r="F56" s="329"/>
      <c r="G56" s="329">
        <f>'将来負担比率（分子）の構造'!J$52</f>
        <v>32925</v>
      </c>
      <c r="H56" s="329"/>
      <c r="I56" s="329"/>
      <c r="J56" s="329">
        <f>'将来負担比率（分子）の構造'!K$52</f>
        <v>32583</v>
      </c>
      <c r="K56" s="329"/>
      <c r="L56" s="329"/>
      <c r="M56" s="329">
        <f>'将来負担比率（分子）の構造'!L$52</f>
        <v>32297</v>
      </c>
      <c r="N56" s="329"/>
      <c r="O56" s="329"/>
      <c r="P56" s="329">
        <f>'将来負担比率（分子）の構造'!M$52</f>
        <v>31945</v>
      </c>
    </row>
    <row r="57" spans="1:16" x14ac:dyDescent="0.15">
      <c r="A57" s="329" t="s">
        <v>93</v>
      </c>
      <c r="B57" s="329"/>
      <c r="C57" s="329"/>
      <c r="D57" s="329">
        <f>'将来負担比率（分子）の構造'!I$51</f>
        <v>8153</v>
      </c>
      <c r="E57" s="329"/>
      <c r="F57" s="329"/>
      <c r="G57" s="329">
        <f>'将来負担比率（分子）の構造'!J$51</f>
        <v>7461</v>
      </c>
      <c r="H57" s="329"/>
      <c r="I57" s="329"/>
      <c r="J57" s="329">
        <f>'将来負担比率（分子）の構造'!K$51</f>
        <v>6905</v>
      </c>
      <c r="K57" s="329"/>
      <c r="L57" s="329"/>
      <c r="M57" s="329">
        <f>'将来負担比率（分子）の構造'!L$51</f>
        <v>6169</v>
      </c>
      <c r="N57" s="329"/>
      <c r="O57" s="329"/>
      <c r="P57" s="329">
        <f>'将来負担比率（分子）の構造'!M$51</f>
        <v>6426</v>
      </c>
    </row>
    <row r="58" spans="1:16" x14ac:dyDescent="0.15">
      <c r="A58" s="329" t="s">
        <v>91</v>
      </c>
      <c r="B58" s="329"/>
      <c r="C58" s="329"/>
      <c r="D58" s="329">
        <f>'将来負担比率（分子）の構造'!I$50</f>
        <v>6448</v>
      </c>
      <c r="E58" s="329"/>
      <c r="F58" s="329"/>
      <c r="G58" s="329">
        <f>'将来負担比率（分子）の構造'!J$50</f>
        <v>6512</v>
      </c>
      <c r="H58" s="329"/>
      <c r="I58" s="329"/>
      <c r="J58" s="329">
        <f>'将来負担比率（分子）の構造'!K$50</f>
        <v>6816</v>
      </c>
      <c r="K58" s="329"/>
      <c r="L58" s="329"/>
      <c r="M58" s="329">
        <f>'将来負担比率（分子）の構造'!L$50</f>
        <v>6902</v>
      </c>
      <c r="N58" s="329"/>
      <c r="O58" s="329"/>
      <c r="P58" s="329">
        <f>'将来負担比率（分子）の構造'!M$50</f>
        <v>6407</v>
      </c>
    </row>
    <row r="59" spans="1:16" x14ac:dyDescent="0.15">
      <c r="A59" s="329" t="s">
        <v>88</v>
      </c>
      <c r="B59" s="329" t="str">
        <f>'将来負担比率（分子）の構造'!I$49</f>
        <v>-</v>
      </c>
      <c r="C59" s="329"/>
      <c r="D59" s="329"/>
      <c r="E59" s="329" t="str">
        <f>'将来負担比率（分子）の構造'!J$49</f>
        <v>-</v>
      </c>
      <c r="F59" s="329"/>
      <c r="G59" s="329"/>
      <c r="H59" s="329" t="str">
        <f>'将来負担比率（分子）の構造'!K$49</f>
        <v>-</v>
      </c>
      <c r="I59" s="329"/>
      <c r="J59" s="329"/>
      <c r="K59" s="329" t="str">
        <f>'将来負担比率（分子）の構造'!L$49</f>
        <v>-</v>
      </c>
      <c r="L59" s="329"/>
      <c r="M59" s="329"/>
      <c r="N59" s="329" t="str">
        <f>'将来負担比率（分子）の構造'!M$49</f>
        <v>-</v>
      </c>
      <c r="O59" s="329"/>
      <c r="P59" s="329"/>
    </row>
    <row r="60" spans="1:16" x14ac:dyDescent="0.15">
      <c r="A60" s="329" t="s">
        <v>84</v>
      </c>
      <c r="B60" s="329" t="str">
        <f>'将来負担比率（分子）の構造'!I$48</f>
        <v>-</v>
      </c>
      <c r="C60" s="329"/>
      <c r="D60" s="329"/>
      <c r="E60" s="329" t="str">
        <f>'将来負担比率（分子）の構造'!J$48</f>
        <v>-</v>
      </c>
      <c r="F60" s="329"/>
      <c r="G60" s="329"/>
      <c r="H60" s="329" t="str">
        <f>'将来負担比率（分子）の構造'!K$48</f>
        <v>-</v>
      </c>
      <c r="I60" s="329"/>
      <c r="J60" s="329"/>
      <c r="K60" s="329" t="str">
        <f>'将来負担比率（分子）の構造'!L$48</f>
        <v>-</v>
      </c>
      <c r="L60" s="329"/>
      <c r="M60" s="329"/>
      <c r="N60" s="329" t="str">
        <f>'将来負担比率（分子）の構造'!M$48</f>
        <v>-</v>
      </c>
      <c r="O60" s="329"/>
      <c r="P60" s="329"/>
    </row>
    <row r="61" spans="1:16" x14ac:dyDescent="0.15">
      <c r="A61" s="329" t="s">
        <v>73</v>
      </c>
      <c r="B61" s="329" t="str">
        <f>'将来負担比率（分子）の構造'!I$46</f>
        <v>-</v>
      </c>
      <c r="C61" s="329"/>
      <c r="D61" s="329"/>
      <c r="E61" s="329" t="str">
        <f>'将来負担比率（分子）の構造'!J$46</f>
        <v>-</v>
      </c>
      <c r="F61" s="329"/>
      <c r="G61" s="329"/>
      <c r="H61" s="329" t="str">
        <f>'将来負担比率（分子）の構造'!K$46</f>
        <v>-</v>
      </c>
      <c r="I61" s="329"/>
      <c r="J61" s="329"/>
      <c r="K61" s="329" t="str">
        <f>'将来負担比率（分子）の構造'!L$46</f>
        <v>-</v>
      </c>
      <c r="L61" s="329"/>
      <c r="M61" s="329"/>
      <c r="N61" s="329" t="str">
        <f>'将来負担比率（分子）の構造'!M$46</f>
        <v>-</v>
      </c>
      <c r="O61" s="329"/>
      <c r="P61" s="329"/>
    </row>
    <row r="62" spans="1:16" x14ac:dyDescent="0.15">
      <c r="A62" s="329" t="s">
        <v>74</v>
      </c>
      <c r="B62" s="329">
        <f>'将来負担比率（分子）の構造'!I$45</f>
        <v>2639</v>
      </c>
      <c r="C62" s="329"/>
      <c r="D62" s="329"/>
      <c r="E62" s="329">
        <f>'将来負担比率（分子）の構造'!J$45</f>
        <v>2773</v>
      </c>
      <c r="F62" s="329"/>
      <c r="G62" s="329"/>
      <c r="H62" s="329">
        <f>'将来負担比率（分子）の構造'!K$45</f>
        <v>2649</v>
      </c>
      <c r="I62" s="329"/>
      <c r="J62" s="329"/>
      <c r="K62" s="329">
        <f>'将来負担比率（分子）の構造'!L$45</f>
        <v>2591</v>
      </c>
      <c r="L62" s="329"/>
      <c r="M62" s="329"/>
      <c r="N62" s="329">
        <f>'将来負担比率（分子）の構造'!M$45</f>
        <v>2455</v>
      </c>
      <c r="O62" s="329"/>
      <c r="P62" s="329"/>
    </row>
    <row r="63" spans="1:16" x14ac:dyDescent="0.15">
      <c r="A63" s="329" t="s">
        <v>71</v>
      </c>
      <c r="B63" s="329">
        <f>'将来負担比率（分子）の構造'!I$44</f>
        <v>944</v>
      </c>
      <c r="C63" s="329"/>
      <c r="D63" s="329"/>
      <c r="E63" s="329">
        <f>'将来負担比率（分子）の構造'!J$44</f>
        <v>0</v>
      </c>
      <c r="F63" s="329"/>
      <c r="G63" s="329"/>
      <c r="H63" s="329">
        <f>'将来負担比率（分子）の構造'!K$44</f>
        <v>0</v>
      </c>
      <c r="I63" s="329"/>
      <c r="J63" s="329"/>
      <c r="K63" s="329" t="str">
        <f>'将来負担比率（分子）の構造'!L$44</f>
        <v>-</v>
      </c>
      <c r="L63" s="329"/>
      <c r="M63" s="329"/>
      <c r="N63" s="329" t="str">
        <f>'将来負担比率（分子）の構造'!M$44</f>
        <v>-</v>
      </c>
      <c r="O63" s="329"/>
      <c r="P63" s="329"/>
    </row>
    <row r="64" spans="1:16" x14ac:dyDescent="0.15">
      <c r="A64" s="329" t="s">
        <v>69</v>
      </c>
      <c r="B64" s="329">
        <f>'将来負担比率（分子）の構造'!I$43</f>
        <v>15797</v>
      </c>
      <c r="C64" s="329"/>
      <c r="D64" s="329"/>
      <c r="E64" s="329">
        <f>'将来負担比率（分子）の構造'!J$43</f>
        <v>14725</v>
      </c>
      <c r="F64" s="329"/>
      <c r="G64" s="329"/>
      <c r="H64" s="329">
        <f>'将来負担比率（分子）の構造'!K$43</f>
        <v>13167</v>
      </c>
      <c r="I64" s="329"/>
      <c r="J64" s="329"/>
      <c r="K64" s="329">
        <f>'将来負担比率（分子）の構造'!L$43</f>
        <v>11211</v>
      </c>
      <c r="L64" s="329"/>
      <c r="M64" s="329"/>
      <c r="N64" s="329">
        <f>'将来負担比率（分子）の構造'!M$43</f>
        <v>10115</v>
      </c>
      <c r="O64" s="329"/>
      <c r="P64" s="329"/>
    </row>
    <row r="65" spans="1:16" x14ac:dyDescent="0.15">
      <c r="A65" s="329" t="s">
        <v>61</v>
      </c>
      <c r="B65" s="329" t="str">
        <f>'将来負担比率（分子）の構造'!I$42</f>
        <v>-</v>
      </c>
      <c r="C65" s="329"/>
      <c r="D65" s="329"/>
      <c r="E65" s="329" t="str">
        <f>'将来負担比率（分子）の構造'!J$42</f>
        <v>-</v>
      </c>
      <c r="F65" s="329"/>
      <c r="G65" s="329"/>
      <c r="H65" s="329" t="str">
        <f>'将来負担比率（分子）の構造'!K$42</f>
        <v>-</v>
      </c>
      <c r="I65" s="329"/>
      <c r="J65" s="329"/>
      <c r="K65" s="329" t="str">
        <f>'将来負担比率（分子）の構造'!L$42</f>
        <v>-</v>
      </c>
      <c r="L65" s="329"/>
      <c r="M65" s="329"/>
      <c r="N65" s="329" t="str">
        <f>'将来負担比率（分子）の構造'!M$42</f>
        <v>-</v>
      </c>
      <c r="O65" s="329"/>
      <c r="P65" s="329"/>
    </row>
    <row r="66" spans="1:16" x14ac:dyDescent="0.15">
      <c r="A66" s="329" t="s">
        <v>67</v>
      </c>
      <c r="B66" s="329">
        <f>'将来負担比率（分子）の構造'!I$41</f>
        <v>30803</v>
      </c>
      <c r="C66" s="329"/>
      <c r="D66" s="329"/>
      <c r="E66" s="329">
        <f>'将来負担比率（分子）の構造'!J$41</f>
        <v>31292</v>
      </c>
      <c r="F66" s="329"/>
      <c r="G66" s="329"/>
      <c r="H66" s="329">
        <f>'将来負担比率（分子）の構造'!K$41</f>
        <v>31149</v>
      </c>
      <c r="I66" s="329"/>
      <c r="J66" s="329"/>
      <c r="K66" s="329">
        <f>'将来負担比率（分子）の構造'!L$41</f>
        <v>31662</v>
      </c>
      <c r="L66" s="329"/>
      <c r="M66" s="329"/>
      <c r="N66" s="329">
        <f>'将来負担比率（分子）の構造'!M$41</f>
        <v>32268</v>
      </c>
      <c r="O66" s="329"/>
      <c r="P66" s="329"/>
    </row>
    <row r="67" spans="1:16" x14ac:dyDescent="0.15">
      <c r="A67" s="329" t="s">
        <v>97</v>
      </c>
      <c r="B67" s="329" t="e">
        <f>NA()</f>
        <v>#N/A</v>
      </c>
      <c r="C67" s="329">
        <f>IF(ISNUMBER('将来負担比率（分子）の構造'!I$53),IF('将来負担比率（分子）の構造'!I$53&lt;0,0,'将来負担比率（分子）の構造'!I$53),NA())</f>
        <v>1778</v>
      </c>
      <c r="D67" s="329" t="e">
        <f>NA()</f>
        <v>#N/A</v>
      </c>
      <c r="E67" s="329" t="e">
        <f>NA()</f>
        <v>#N/A</v>
      </c>
      <c r="F67" s="329">
        <f>IF(ISNUMBER('将来負担比率（分子）の構造'!J$53),IF('将来負担比率（分子）の構造'!J$53&lt;0,0,'将来負担比率（分子）の構造'!J$53),NA())</f>
        <v>1892</v>
      </c>
      <c r="G67" s="329" t="e">
        <f>NA()</f>
        <v>#N/A</v>
      </c>
      <c r="H67" s="329" t="e">
        <f>NA()</f>
        <v>#N/A</v>
      </c>
      <c r="I67" s="329">
        <f>IF(ISNUMBER('将来負担比率（分子）の構造'!K$53),IF('将来負担比率（分子）の構造'!K$53&lt;0,0,'将来負担比率（分子）の構造'!K$53),NA())</f>
        <v>660</v>
      </c>
      <c r="J67" s="329" t="e">
        <f>NA()</f>
        <v>#N/A</v>
      </c>
      <c r="K67" s="329" t="e">
        <f>NA()</f>
        <v>#N/A</v>
      </c>
      <c r="L67" s="329">
        <f>IF(ISNUMBER('将来負担比率（分子）の構造'!L$53),IF('将来負担比率（分子）の構造'!L$53&lt;0,0,'将来負担比率（分子）の構造'!L$53),NA())</f>
        <v>96</v>
      </c>
      <c r="M67" s="329" t="e">
        <f>NA()</f>
        <v>#N/A</v>
      </c>
      <c r="N67" s="329" t="e">
        <f>NA()</f>
        <v>#N/A</v>
      </c>
      <c r="O67" s="329">
        <f>IF(ISNUMBER('将来負担比率（分子）の構造'!M$53),IF('将来負担比率（分子）の構造'!M$53&lt;0,0,'将来負担比率（分子）の構造'!M$53),NA())</f>
        <v>60</v>
      </c>
      <c r="P67" s="329" t="e">
        <f>NA()</f>
        <v>#N/A</v>
      </c>
    </row>
    <row r="70" spans="1:16" x14ac:dyDescent="0.15">
      <c r="A70" s="332" t="s">
        <v>125</v>
      </c>
      <c r="B70" s="332"/>
      <c r="C70" s="332"/>
      <c r="D70" s="332"/>
      <c r="E70" s="332"/>
      <c r="F70" s="332"/>
    </row>
    <row r="71" spans="1:16" x14ac:dyDescent="0.15">
      <c r="A71" s="331"/>
      <c r="B71" s="331" t="str">
        <f>基金残高に係る経年分析!F54</f>
        <v>H30</v>
      </c>
      <c r="C71" s="331" t="str">
        <f>基金残高に係る経年分析!G54</f>
        <v>R01</v>
      </c>
      <c r="D71" s="331" t="str">
        <f>基金残高に係る経年分析!H54</f>
        <v>R02</v>
      </c>
    </row>
    <row r="72" spans="1:16" x14ac:dyDescent="0.15">
      <c r="A72" s="331" t="s">
        <v>126</v>
      </c>
      <c r="B72" s="333">
        <f>基金残高に係る経年分析!F55</f>
        <v>3894</v>
      </c>
      <c r="C72" s="333">
        <f>基金残高に係る経年分析!G55</f>
        <v>3843</v>
      </c>
      <c r="D72" s="333">
        <f>基金残高に係る経年分析!H55</f>
        <v>3649</v>
      </c>
    </row>
    <row r="73" spans="1:16" x14ac:dyDescent="0.15">
      <c r="A73" s="331" t="s">
        <v>127</v>
      </c>
      <c r="B73" s="333">
        <f>基金残高に係る経年分析!F56</f>
        <v>282</v>
      </c>
      <c r="C73" s="333">
        <f>基金残高に係る経年分析!G56</f>
        <v>282</v>
      </c>
      <c r="D73" s="333">
        <f>基金残高に係る経年分析!H56</f>
        <v>283</v>
      </c>
    </row>
    <row r="74" spans="1:16" x14ac:dyDescent="0.15">
      <c r="A74" s="331" t="s">
        <v>129</v>
      </c>
      <c r="B74" s="333">
        <f>基金残高に係る経年分析!F57</f>
        <v>4345</v>
      </c>
      <c r="C74" s="333">
        <f>基金残高に係る経年分析!G57</f>
        <v>4488</v>
      </c>
      <c r="D74" s="333">
        <f>基金残高に係る経年分析!H57</f>
        <v>4364</v>
      </c>
    </row>
  </sheetData>
  <sheetProtection algorithmName="SHA-512" hashValue="a4dEhGcx5x+i+q3lUvxeKwe2t39R5IK0t7PPVeOo5CmUXUhWbdfO0+AvglG6z5e5gijjHHAzA/vp57LLf0qYnA==" saltValue="23MHa1doQ4rCIb+uUJ9jKg==" spinCount="100000" sheet="1" objects="1" scenarios="1"/>
  <phoneticPr fontId="6"/>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2022-03-16T01:09:30Z</cp:lastPrinted>
  <dcterms:created xsi:type="dcterms:W3CDTF">2022-02-02T04:52:10Z</dcterms:created>
  <dcterms:modified xsi:type="dcterms:W3CDTF">2022-09-21T04:44:08Z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2022-09-20T04:05:01Z</vt:filetime>
  </property>
</Properties>
</file>