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99CCC8B1-3436-4279-9F63-750B8855CAA8}" xr6:coauthVersionLast="47" xr6:coauthVersionMax="47" xr10:uidLastSave="{00000000-0000-0000-0000-000000000000}"/>
  <bookViews>
    <workbookView xWindow="-110" yWindow="-110" windowWidth="19420" windowHeight="10420" tabRatio="8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<sst xmlns="http://schemas.openxmlformats.org/spreadsheetml/2006/main" count="1097" uniqueCount="565">
  <si>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</si>
  <si>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</si>
  <si>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</si>
  <si>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</si>
  <si>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</si>
  <si>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</si>
  <si>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</si>
  <si>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</si>
  <si>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</si>
  <si>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</si>
  <si>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</si>
  <si>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</si>
  <si>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</si>
  <si>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</si>
  <si>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</si>
  <si>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</si>
  <si>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</si>
  <si>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</si>
  <si>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</si>
  <si>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</si>
  <si>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</si>
  <si>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</si>
  <si>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</si>
  <si>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</si>
  <si>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</si>
  <si>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</si>
  <si>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</si>
  <si>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</si>
  <si>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</si>
  <si>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</si>
  <si>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</si>
  <si>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</si>
  <si>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</si>
  <si>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</si>
  <si>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</si>
  <si>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</si>
  <si>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</si>
  <si>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</si>
  <si>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</si>
  <si>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</si>
  <si>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</si>
  <si>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</si>
  <si>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</si>
  <si>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</si>
  <si>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</si>
  <si>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</si>
  <si>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</si>
  <si>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</si>
  <si>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</si>
  <si>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</si>
  <si>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</si>
  <si>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</si>
  <si>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</si>
  <si>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</si>
  <si>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</si>
  <si>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</si>
  <si>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</si>
  <si>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</si>
  <si>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</si>
  <si>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</si>
  <si>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</si>
  <si>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</si>
  <si>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</si>
  <si>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</si>
  <si>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</si>
  <si>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</si>
  <si>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</si>
  <si>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</si>
  <si>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</si>
  <si>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</si>
  <si>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</si>
  <si>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</si>
  <si>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</si>
  <si>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</si>
  <si>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</si>
  <si>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</si>
  <si>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</si>
  <si>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</si>
  <si>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</si>
  <si>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</si>
  <si>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</si>
  <si>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</si>
  <si>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</si>
  <si>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</si>
  <si>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</si>
  <si>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</si>
  <si>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</si>
  <si>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</si>
  <si>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</si>
  <si>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</si>
  <si>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</si>
  <si>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</si>
  <si>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</si>
  <si>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</si>
  <si>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</si>
  <si>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</si>
  <si>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</si>
  <si>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</si>
  <si>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</si>
  <si>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</si>
  <si>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</si>
  <si>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</si>
  <si>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</si>
  <si>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</si>
  <si>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</si>
  <si>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</si>
  <si>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</si>
  <si>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</si>
  <si>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</si>
  <si>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</si>
  <si>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</si>
  <si>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</si>
  <si>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</si>
  <si>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</si>
  <si>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</si>
  <si>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</si>
  <si>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</si>
  <si>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</si>
  <si>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</si>
  <si>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</si>
  <si>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</si>
  <si>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</si>
  <si>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</si>
  <si>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</si>
  <si>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</si>
  <si>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</si>
  <si>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</si>
  <si>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</si>
  <si>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</si>
  <si>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</si>
  <si>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</si>
  <si>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</si>
  <si>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</si>
  <si>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</si>
  <si>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</si>
  <si>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</si>
  <si>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</si>
  <si>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</si>
  <si>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</si>
  <si>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</si>
  <si>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</si>
  <si>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</si>
  <si>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</si>
  <si>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</si>
  <si>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</si>
  <si>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</si>
  <si>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</si>
  <si>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</si>
  <si>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</si>
  <si>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</si>
  <si>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</si>
  <si>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</si>
  <si>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</si>
  <si>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</si>
  <si>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</si>
  <si>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</si>
  <si>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</si>
  <si>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</si>
  <si>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</si>
  <si>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</si>
  <si>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</si>
  <si>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</si>
  <si>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</si>
  <si>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</si>
  <si>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</si>
  <si>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</si>
  <si>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</si>
  <si>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</si>
  <si>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</si>
  <si>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</si>
  <si>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</si>
  <si>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</si>
  <si>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</si>
  <si>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</si>
  <si>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</si>
  <si>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</si>
  <si>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</si>
  <si>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</si>
  <si>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</si>
  <si>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</si>
  <si>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</si>
  <si>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</si>
  <si>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</si>
  <si>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</si>
  <si>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</si>
  <si>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</si>
  <si>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</si>
  <si>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</si>
  <si>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</si>
  <si>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</si>
  <si>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</si>
  <si>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</si>
  <si>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</si>
  <si>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</si>
  <si>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</si>
  <si>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</si>
  <si>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</si>
  <si>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</si>
  <si>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</si>
  <si>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</si>
  <si>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</si>
  <si>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</si>
  <si>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</si>
  <si>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</si>
  <si>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石川県能登町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</si>
  <si>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</si>
  <si>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</si>
  <si>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</si>
  <si>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</si>
  <si>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</si>
  <si>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</si>
  <si>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</si>
  <si>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</si>
  <si>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</si>
  <si>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</si>
  <si>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</si>
  <si>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</si>
  <si>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</si>
  <si>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</si>
  <si>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</si>
  <si>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</si>
  <si>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</si>
  <si>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</si>
  <si>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</si>
  <si>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</si>
  <si>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</si>
  <si>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</si>
  <si>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</si>
  <si>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</si>
  <si>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</si>
  <si>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</si>
  <si>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</si>
  <si>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</si>
  <si>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</si>
  <si>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</si>
  <si>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</si>
  <si>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</si>
  <si>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</si>
  <si>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</si>
  <si>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</si>
  <si>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</si>
  <si>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</si>
  <si>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</si>
  <si>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</si>
  <si>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</si>
  <si>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</si>
  <si>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</si>
  <si>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</si>
  <si>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</si>
  <si>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</si>
  <si>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</si>
  <si>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</si>
  <si>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</si>
  <si>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</si>
  <si>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</si>
  <si>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</si>
  <si>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</si>
  <si>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</si>
  <si>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</si>
  <si>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</si>
  <si>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</si>
  <si>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</si>
  <si>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</si>
  <si>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</si>
  <si>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</si>
  <si>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</si>
  <si>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</si>
  <si>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</si>
  <si>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</si>
  <si>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</si>
  <si>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</si>
  <si>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</si>
  <si>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</si>
  <si>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</si>
  <si>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</si>
  <si>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</si>
  <si>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</si>
  <si>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</si>
  <si>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</si>
  <si>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</si>
  <si>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</si>
  <si>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</si>
  <si>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</si>
  <si>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</si>
  <si>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</si>
  <si>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</si>
  <si>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</si>
  <si>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</si>
  <si>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</si>
  <si>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</si>
  <si>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</si>
  <si>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</si>
  <si>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</si>
  <si>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</si>
  <si>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</si>
  <si>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</si>
  <si>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</si>
  <si>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</si>
  <si>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</si>
  <si>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</si>
  <si>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</si>
  <si>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</si>
  <si>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</si>
  <si>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</si>
  <si>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</si>
  <si>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</si>
  <si>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</si>
  <si>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</si>
  <si>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</si>
  <si>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</si>
  <si>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</si>
  <si>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</si>
  <si>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</si>
  <si>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</si>
  <si>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</si>
  <si>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</si>
  <si>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</si>
  <si>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</si>
  <si>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</si>
  <si>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</si>
  <si>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</si>
  <si>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</si>
  <si>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</si>
  <si>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</si>
  <si>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</si>
  <si>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</si>
  <si>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</si>
  <si>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</si>
  <si>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</si>
  <si>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</si>
  <si>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</si>
  <si>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</si>
  <si>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</si>
  <si>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</si>
  <si>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</si>
  <si>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</si>
  <si>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</si>
  <si>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</si>
  <si>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</si>
  <si>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</si>
  <si>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</si>
  <si>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</si>
  <si>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</si>
  <si>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</si>
  <si>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</si>
  <si>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</si>
  <si>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</si>
  <si>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</si>
  <si>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</si>
  <si>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</si>
  <si>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</si>
  <si>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</si>
  <si>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</si>
  <si>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</si>
  <si>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</si>
  <si>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石川県能登町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</si>
  <si>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</si>
  <si>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</si>
  <si>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</si>
  <si>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</si>
  <si>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</si>
  <si>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</si>
  <si>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</si>
  <si>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</si>
  <si>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</si>
  <si>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</si>
  <si>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</si>
  <si>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</si>
  <si>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</si>
  <si>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</si>
  <si>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</si>
  <si>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</si>
  <si>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</si>
  <si>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</si>
  <si>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</si>
  <si>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</si>
  <si>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</si>
  <si>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</si>
  <si>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</si>
  <si>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</si>
  <si>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</si>
  <si>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</si>
  <si>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</si>
  <si>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</si>
  <si>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</si>
  <si>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</si>
  <si>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</si>
  <si>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</si>
  <si>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</si>
  <si>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</si>
  <si>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能登町後期高齢者医療特別会計</t>
    <phoneticPr fontId="5"/>
  </si>
  <si>
    <t>能登町介護保険特別会計</t>
    <phoneticPr fontId="5"/>
  </si>
  <si>
    <t>能登町水道事業会計</t>
    <phoneticPr fontId="5"/>
  </si>
  <si>
    <t>法適用企業</t>
    <phoneticPr fontId="5"/>
  </si>
  <si>
    <t>能登町下水道事業会計</t>
    <phoneticPr fontId="5"/>
  </si>
  <si>
    <t>能登町病院事業会計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</si>
  <si>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</si>
  <si>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</si>
  <si>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</si>
  <si>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</si>
  <si>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</si>
  <si>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</si>
  <si>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</si>
  <si>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</si>
  <si>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</si>
  <si>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</si>
  <si>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</si>
  <si>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</si>
  <si>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</si>
  <si>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</si>
  <si>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</si>
  <si>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</si>
  <si>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</si>
  <si>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</si>
  <si>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</si>
  <si>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</si>
  <si>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</si>
  <si>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</si>
  <si>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</si>
  <si>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</si>
  <si>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</si>
  <si>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</si>
  <si>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</si>
  <si>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</si>
  <si>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</si>
  <si>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</si>
  <si>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</si>
  <si>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</si>
  <si>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</si>
  <si>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</si>
  <si>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</si>
  <si>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</si>
  <si>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</si>
  <si>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</si>
  <si>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</si>
  <si>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</si>
  <si>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</si>
  <si>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</si>
  <si>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</si>
  <si>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</si>
  <si>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</si>
  <si>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</si>
  <si>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</si>
  <si>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</si>
  <si>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</si>
  <si>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</si>
  <si>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</si>
  <si>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</si>
  <si>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</si>
  <si>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</si>
  <si>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</si>
  <si>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</si>
  <si>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</si>
  <si>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</si>
  <si>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</si>
  <si>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</si>
  <si>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</si>
  <si>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</si>
  <si>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</si>
  <si>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</si>
  <si>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</si>
  <si>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</si>
  <si>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</si>
  <si>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</si>
  <si>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</si>
  <si>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</si>
  <si>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</si>
  <si>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</si>
  <si>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</si>
  <si>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</si>
  <si>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</si>
  <si>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</si>
  <si>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</si>
  <si>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</si>
  <si>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</si>
  <si>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</si>
  <si>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</si>
  <si>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</si>
  <si>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</si>
  <si>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</si>
  <si>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</si>
  <si>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</si>
  <si>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</si>
  <si>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</si>
  <si>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</si>
  <si>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</si>
  <si>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</si>
  <si>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</si>
  <si>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</si>
  <si>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</si>
  <si>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</si>
  <si>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</si>
  <si>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</si>
  <si>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</si>
  <si>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</si>
  <si>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</si>
  <si>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</si>
  <si>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</si>
  <si>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</si>
  <si>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</si>
  <si>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</si>
  <si>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</si>
  <si>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</si>
  <si>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</si>
  <si>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</si>
  <si>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</si>
  <si>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</si>
  <si>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</si>
  <si>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</si>
  <si>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</si>
  <si>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</si>
  <si>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</si>
  <si>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</si>
  <si>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</si>
  <si>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</si>
  <si>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</si>
  <si>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</si>
  <si>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</si>
  <si>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</si>
  <si>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</si>
  <si>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</si>
  <si>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</si>
  <si>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</si>
  <si>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</si>
  <si>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</si>
  <si>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</si>
  <si>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</si>
  <si>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</si>
  <si>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</si>
  <si>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</si>
  <si>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</si>
  <si>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</si>
  <si>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能登町水道事業会計</t>
  </si>
  <si>
    <t>能登町病院事業会計</t>
  </si>
  <si>
    <t>能登町介護保険特別会計</t>
  </si>
  <si>
    <t>能登町下水道事業会計</t>
  </si>
  <si>
    <t>能登町国民健康保険特別会計</t>
  </si>
  <si>
    <t>能登町後期高齢者医療特別会計</t>
  </si>
  <si>
    <t>その他会計（赤字）</t>
  </si>
  <si>
    <t>その他会計（黒字）</t>
  </si>
  <si>
    <t>R01</t>
    <phoneticPr fontId="5"/>
  </si>
  <si>
    <t>R02</t>
    <phoneticPr fontId="5"/>
  </si>
  <si>
    <t>R03</t>
    <phoneticPr fontId="5"/>
  </si>
  <si>
    <t>R04</t>
    <phoneticPr fontId="5"/>
  </si>
  <si>
    <t>R05</t>
    <phoneticPr fontId="5"/>
  </si>
  <si>
    <t>のとクリーンサービス</t>
  </si>
  <si>
    <t>能登町ふれあい公社</t>
  </si>
  <si>
    <t>能登自動車学校</t>
    <rPh sb="0" eb="2">
      <t>ノト</t>
    </rPh>
    <rPh sb="2" eb="5">
      <t>ジドウシャ</t>
    </rPh>
    <rPh sb="5" eb="7">
      <t>ガッコウ</t>
    </rPh>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</si>
  <si>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</si>
  <si>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</si>
  <si>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</si>
  <si>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</si>
  <si>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</si>
  <si>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</si>
  <si>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</si>
  <si>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</si>
  <si>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</si>
  <si>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</si>
  <si>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令和6年能登半島地震復興基金</t>
    <rPh sb="0" eb="2">
      <t>レイワ</t>
    </rPh>
    <rPh sb="3" eb="10">
      <t>ネンノトハントウジシン</t>
    </rPh>
    <rPh sb="10" eb="14">
      <t>フッコウキキン</t>
    </rPh>
    <phoneticPr fontId="5"/>
  </si>
  <si>
    <t>－</t>
    <phoneticPr fontId="2"/>
  </si>
  <si>
    <t>公共施設等総合管理基金</t>
    <rPh sb="0" eb="5">
      <t>コウキョウシセツトウ</t>
    </rPh>
    <rPh sb="5" eb="11">
      <t>ソウゴウカンリキキン</t>
    </rPh>
    <phoneticPr fontId="2"/>
  </si>
  <si>
    <t>ふるさと振興基金</t>
    <rPh sb="4" eb="8">
      <t>シンコウキキン</t>
    </rPh>
    <phoneticPr fontId="2"/>
  </si>
  <si>
    <t>地域医療対策基金</t>
    <rPh sb="0" eb="8">
      <t>チイキイリョウタイサクキキン</t>
    </rPh>
    <phoneticPr fontId="2"/>
  </si>
  <si>
    <t>防災対策基金</t>
    <rPh sb="0" eb="4">
      <t>ボウサイタイサク</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</si>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</sst>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D2E3-4EC0-9347-9D941C673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378879</c:v>
                </c:pt>
                <c:pt idx="1">
                  <c:v>208426</c:v>
                </c:pt>
                <c:pt idx="2">
                  <c:v>111174</c:v>
                </c:pt>
                <c:pt idx="3">
                  <c:v>109166</c:v>
                </c:pt>
                <c:pt idx="4">
                  <c:v>101433</c:v>
                </c:pt>
              </c:numCache>
            </c:numRef>
          </c:val>
          <c:smooth val="0"/>
          <c:extLst>
            <c:ext xmlns:c16="http://schemas.microsoft.com/office/drawing/2014/chart" uri="{C3380CC4-5D6E-409C-BE32-E72D297353CC}">
              <c16:uniqueId val="{00000001-D2E3-4EC0-9347-9D941C673F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4.9000000000000004</c:v>
                </c:pt>
                <c:pt idx="1">
                  <c:v>4.95</c:v>
                </c:pt>
                <c:pt idx="2">
                  <c:v>3.05</c:v>
                </c:pt>
                <c:pt idx="3">
                  <c:v>3.34</c:v>
                </c:pt>
                <c:pt idx="4">
                  <c:v>8.6199999999999992</c:v>
                </c:pt>
              </c:numCache>
            </c:numRef>
          </c:val>
          <c:extLst>
            <c:ext xmlns:c16="http://schemas.microsoft.com/office/drawing/2014/chart" uri="{C3380CC4-5D6E-409C-BE32-E72D297353CC}">
              <c16:uniqueId val="{00000000-235B-43B7-AEC3-02579D504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18.07</c:v>
                </c:pt>
                <c:pt idx="1">
                  <c:v>17.579999999999998</c:v>
                </c:pt>
                <c:pt idx="2">
                  <c:v>16.45</c:v>
                </c:pt>
                <c:pt idx="3">
                  <c:v>16.55</c:v>
                </c:pt>
                <c:pt idx="4">
                  <c:v>21.37</c:v>
                </c:pt>
              </c:numCache>
            </c:numRef>
          </c:val>
          <c:extLst>
            <c:ext xmlns:c16="http://schemas.microsoft.com/office/drawing/2014/chart" uri="{C3380CC4-5D6E-409C-BE32-E72D297353CC}">
              <c16:uniqueId val="{00000001-235B-43B7-AEC3-02579D504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10.15</c:v>
                </c:pt>
                <c:pt idx="1">
                  <c:v>13.63</c:v>
                </c:pt>
                <c:pt idx="2">
                  <c:v>14.38</c:v>
                </c:pt>
                <c:pt idx="3">
                  <c:v>14.65</c:v>
                </c:pt>
                <c:pt idx="4">
                  <c:v>10.27</c:v>
                </c:pt>
              </c:numCache>
            </c:numRef>
          </c:val>
          <c:smooth val="0"/>
          <c:extLst>
            <c:ext xmlns:c16="http://schemas.microsoft.com/office/drawing/2014/chart" uri="{C3380CC4-5D6E-409C-BE32-E72D297353CC}">
              <c16:uniqueId val="{00000002-235B-43B7-AEC3-02579D504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F6-4664-9F6C-39558C0E06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F6-4664-9F6C-39558C0E06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F6-4664-9F6C-39558C0E063D}"/>
            </c:ext>
          </c:extLst>
        </c:ser>
        <c:ser>
          <c:idx val="3"/>
          <c:order val="3"/>
          <c:tx>
            <c:strRef>
              <c:f>データシート!$A$30</c:f>
              <c:strCache>
                <c:ptCount val="1"/>
                <c:pt idx="0">
                  <c:v>能登町後期高齢者医療特別会計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F6-4664-9F6C-39558C0E063D}"/>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0.4</c:v>
                </c:pt>
                <c:pt idx="4">
                  <c:v>#N/A</c:v>
                </c:pt>
                <c:pt idx="5">
                  <c:v>0.41</c:v>
                </c:pt>
                <c:pt idx="6">
                  <c:v>#N/A</c:v>
                </c:pt>
                <c:pt idx="7">
                  <c:v>0.15</c:v>
                </c:pt>
                <c:pt idx="8">
                  <c:v>#N/A</c:v>
                </c:pt>
                <c:pt idx="9">
                  <c:v>0.02</c:v>
                </c:pt>
              </c:numCache>
            </c:numRef>
          </c:val>
          <c:extLst>
            <c:ext xmlns:c16="http://schemas.microsoft.com/office/drawing/2014/chart" uri="{C3380CC4-5D6E-409C-BE32-E72D297353CC}">
              <c16:uniqueId val="{00000004-E3F6-4664-9F6C-39558C0E063D}"/>
            </c:ext>
          </c:extLst>
        </c:ser>
        <c:ser>
          <c:idx val="5"/>
          <c:order val="5"/>
          <c:tx>
            <c:strRef>
              <c:f>データシート!$A$32</c:f>
              <c:strCache>
                <c:ptCount val="1"/>
                <c:pt idx="0">
                  <c:v>能登町下水道事業会計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0.6</c:v>
                </c:pt>
                <c:pt idx="4">
                  <c:v>#N/A</c:v>
                </c:pt>
                <c:pt idx="5">
                  <c:v>0.63</c:v>
                </c:pt>
                <c:pt idx="6">
                  <c:v>#N/A</c:v>
                </c:pt>
                <c:pt idx="7">
                  <c:v>0.93</c:v>
                </c:pt>
                <c:pt idx="8">
                  <c:v>#N/A</c:v>
                </c:pt>
                <c:pt idx="9">
                  <c:v>1.44</c:v>
                </c:pt>
              </c:numCache>
            </c:numRef>
          </c:val>
          <c:extLst>
            <c:ext xmlns:c16="http://schemas.microsoft.com/office/drawing/2014/chart" uri="{C3380CC4-5D6E-409C-BE32-E72D297353CC}">
              <c16:uniqueId val="{00000005-E3F6-4664-9F6C-39558C0E063D}"/>
            </c:ext>
          </c:extLst>
        </c:ser>
        <c:ser>
          <c:idx val="6"/>
          <c:order val="6"/>
          <c:tx>
            <c:strRef>
              <c:f>データシート!$A$33</c:f>
              <c:strCache>
                <c:ptCount val="1"/>
                <c:pt idx="0">
                  <c:v>能登町介護保険特別会計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0.51</c:v>
                </c:pt>
                <c:pt idx="4">
                  <c:v>#N/A</c:v>
                </c:pt>
                <c:pt idx="5">
                  <c:v>0.95</c:v>
                </c:pt>
                <c:pt idx="6">
                  <c:v>#N/A</c:v>
                </c:pt>
                <c:pt idx="7">
                  <c:v>0.39</c:v>
                </c:pt>
                <c:pt idx="8">
                  <c:v>#N/A</c:v>
                </c:pt>
                <c:pt idx="9">
                  <c:v>1.9</c:v>
                </c:pt>
              </c:numCache>
            </c:numRef>
          </c:val>
          <c:extLst>
            <c:ext xmlns:c16="http://schemas.microsoft.com/office/drawing/2014/chart" uri="{C3380CC4-5D6E-409C-BE32-E72D297353CC}">
              <c16:uniqueId val="{00000006-E3F6-4664-9F6C-39558C0E063D}"/>
            </c:ext>
          </c:extLst>
        </c:ser>
        <c:ser>
          <c:idx val="7"/>
          <c:order val="7"/>
          <c:tx>
            <c:strRef>
              <c:f>データシート!$A$34</c:f>
              <c:strCache>
                <c:ptCount val="1"/>
                <c:pt idx="0">
                  <c:v>能登町病院事業会計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5.63</c:v>
                </c:pt>
                <c:pt idx="4">
                  <c:v>#N/A</c:v>
                </c:pt>
                <c:pt idx="5">
                  <c:v>5.87</c:v>
                </c:pt>
                <c:pt idx="6">
                  <c:v>#N/A</c:v>
                </c:pt>
                <c:pt idx="7">
                  <c:v>6.58</c:v>
                </c:pt>
                <c:pt idx="8">
                  <c:v>#N/A</c:v>
                </c:pt>
                <c:pt idx="9">
                  <c:v>3.55</c:v>
                </c:pt>
              </c:numCache>
            </c:numRef>
          </c:val>
          <c:extLst>
            <c:ext xmlns:c16="http://schemas.microsoft.com/office/drawing/2014/chart" uri="{C3380CC4-5D6E-409C-BE32-E72D297353CC}">
              <c16:uniqueId val="{00000007-E3F6-4664-9F6C-39558C0E063D}"/>
            </c:ext>
          </c:extLst>
        </c:ser>
        <c:ser>
          <c:idx val="8"/>
          <c:order val="8"/>
          <c:tx>
            <c:strRef>
              <c:f>データシート!$A$35</c:f>
              <c:strCache>
                <c:ptCount val="1"/>
                <c:pt idx="0">
                  <c:v>能登町水道事業会計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10.11</c:v>
                </c:pt>
                <c:pt idx="2">
                  <c:v>#N/A</c:v>
                </c:pt>
                <c:pt idx="3">
                  <c:v>9.4600000000000009</c:v>
                </c:pt>
                <c:pt idx="4">
                  <c:v>#N/A</c:v>
                </c:pt>
                <c:pt idx="5">
                  <c:v>8.6</c:v>
                </c:pt>
                <c:pt idx="6">
                  <c:v>#N/A</c:v>
                </c:pt>
                <c:pt idx="7">
                  <c:v>8.6199999999999992</c:v>
                </c:pt>
                <c:pt idx="8">
                  <c:v>#N/A</c:v>
                </c:pt>
                <c:pt idx="9">
                  <c:v>7.64</c:v>
                </c:pt>
              </c:numCache>
            </c:numRef>
          </c:val>
          <c:extLst>
            <c:ext xmlns:c16="http://schemas.microsoft.com/office/drawing/2014/chart" uri="{C3380CC4-5D6E-409C-BE32-E72D297353CC}">
              <c16:uniqueId val="{00000008-E3F6-4664-9F6C-39558C0E06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4.9000000000000004</c:v>
                </c:pt>
                <c:pt idx="2">
                  <c:v>#N/A</c:v>
                </c:pt>
                <c:pt idx="3">
                  <c:v>4.9400000000000004</c:v>
                </c:pt>
                <c:pt idx="4">
                  <c:v>#N/A</c:v>
                </c:pt>
                <c:pt idx="5">
                  <c:v>3.05</c:v>
                </c:pt>
                <c:pt idx="6">
                  <c:v>#N/A</c:v>
                </c:pt>
                <c:pt idx="7">
                  <c:v>3.33</c:v>
                </c:pt>
                <c:pt idx="8">
                  <c:v>#N/A</c:v>
                </c:pt>
                <c:pt idx="9">
                  <c:v>8.61</c:v>
                </c:pt>
              </c:numCache>
            </c:numRef>
          </c:val>
          <c:extLst>
            <c:ext xmlns:c16="http://schemas.microsoft.com/office/drawing/2014/chart" uri="{C3380CC4-5D6E-409C-BE32-E72D297353CC}">
              <c16:uniqueId val="{00000009-E3F6-4664-9F6C-39558C0E06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2443</c:v>
                </c:pt>
                <c:pt idx="5">
                  <c:v>2551</c:v>
                </c:pt>
                <c:pt idx="8">
                  <c:v>2604</c:v>
                </c:pt>
                <c:pt idx="11">
                  <c:v>2503</c:v>
                </c:pt>
                <c:pt idx="14">
                  <c:v>2498</c:v>
                </c:pt>
              </c:numCache>
            </c:numRef>
          </c:val>
          <c:extLst>
            <c:ext xmlns:c16="http://schemas.microsoft.com/office/drawing/2014/chart" uri="{C3380CC4-5D6E-409C-BE32-E72D297353CC}">
              <c16:uniqueId val="{00000000-21DE-4062-82E4-A433257BB0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1DE-4062-82E4-A433257BB0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DE-4062-82E4-A433257BB0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54</c:v>
                </c:pt>
                <c:pt idx="6">
                  <c:v>54</c:v>
                </c:pt>
                <c:pt idx="9">
                  <c:v>53</c:v>
                </c:pt>
                <c:pt idx="12">
                  <c:v>37</c:v>
                </c:pt>
              </c:numCache>
            </c:numRef>
          </c:val>
          <c:extLst>
            <c:ext xmlns:c16="http://schemas.microsoft.com/office/drawing/2014/chart" uri="{C3380CC4-5D6E-409C-BE32-E72D297353CC}">
              <c16:uniqueId val="{00000003-21DE-4062-82E4-A433257BB0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886</c:v>
                </c:pt>
                <c:pt idx="3">
                  <c:v>747</c:v>
                </c:pt>
                <c:pt idx="6">
                  <c:v>698</c:v>
                </c:pt>
                <c:pt idx="9">
                  <c:v>727</c:v>
                </c:pt>
                <c:pt idx="12">
                  <c:v>790</c:v>
                </c:pt>
              </c:numCache>
            </c:numRef>
          </c:val>
          <c:extLst>
            <c:ext xmlns:c16="http://schemas.microsoft.com/office/drawing/2014/chart" uri="{C3380CC4-5D6E-409C-BE32-E72D297353CC}">
              <c16:uniqueId val="{00000004-21DE-4062-82E4-A433257BB0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DE-4062-82E4-A433257BB0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DE-4062-82E4-A433257BB0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1979</c:v>
                </c:pt>
                <c:pt idx="3">
                  <c:v>1981</c:v>
                </c:pt>
                <c:pt idx="6">
                  <c:v>2219</c:v>
                </c:pt>
                <c:pt idx="9">
                  <c:v>1977</c:v>
                </c:pt>
                <c:pt idx="12">
                  <c:v>1866</c:v>
                </c:pt>
              </c:numCache>
            </c:numRef>
          </c:val>
          <c:extLst>
            <c:ext xmlns:c16="http://schemas.microsoft.com/office/drawing/2014/chart" uri="{C3380CC4-5D6E-409C-BE32-E72D297353CC}">
              <c16:uniqueId val="{00000007-21DE-4062-82E4-A433257BB0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476</c:v>
                </c:pt>
                <c:pt idx="2">
                  <c:v>#N/A</c:v>
                </c:pt>
                <c:pt idx="3">
                  <c:v>#N/A</c:v>
                </c:pt>
                <c:pt idx="4">
                  <c:v>231</c:v>
                </c:pt>
                <c:pt idx="5">
                  <c:v>#N/A</c:v>
                </c:pt>
                <c:pt idx="6">
                  <c:v>#N/A</c:v>
                </c:pt>
                <c:pt idx="7">
                  <c:v>368</c:v>
                </c:pt>
                <c:pt idx="8">
                  <c:v>#N/A</c:v>
                </c:pt>
                <c:pt idx="9">
                  <c:v>#N/A</c:v>
                </c:pt>
                <c:pt idx="10">
                  <c:v>254</c:v>
                </c:pt>
                <c:pt idx="11">
                  <c:v>#N/A</c:v>
                </c:pt>
                <c:pt idx="12">
                  <c:v>#N/A</c:v>
                </c:pt>
                <c:pt idx="13">
                  <c:v>195</c:v>
                </c:pt>
                <c:pt idx="14">
                  <c:v>#N/A</c:v>
                </c:pt>
              </c:numCache>
            </c:numRef>
          </c:val>
          <c:smooth val="0"/>
          <c:extLst>
            <c:ext xmlns:c16="http://schemas.microsoft.com/office/drawing/2014/chart" uri="{C3380CC4-5D6E-409C-BE32-E72D297353CC}">
              <c16:uniqueId val="{00000008-21DE-4062-82E4-A433257BB0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25683</c:v>
                </c:pt>
                <c:pt idx="5">
                  <c:v>25492</c:v>
                </c:pt>
                <c:pt idx="8">
                  <c:v>24838</c:v>
                </c:pt>
                <c:pt idx="11">
                  <c:v>24251</c:v>
                </c:pt>
                <c:pt idx="14">
                  <c:v>23598</c:v>
                </c:pt>
              </c:numCache>
            </c:numRef>
          </c:val>
          <c:extLst>
            <c:ext xmlns:c16="http://schemas.microsoft.com/office/drawing/2014/chart" uri="{C3380CC4-5D6E-409C-BE32-E72D297353CC}">
              <c16:uniqueId val="{00000000-3369-423B-82C0-6A1336F7A7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1199</c:v>
                </c:pt>
                <c:pt idx="5">
                  <c:v>1165</c:v>
                </c:pt>
                <c:pt idx="8">
                  <c:v>1134</c:v>
                </c:pt>
                <c:pt idx="11">
                  <c:v>1027</c:v>
                </c:pt>
                <c:pt idx="14">
                  <c:v>852</c:v>
                </c:pt>
              </c:numCache>
            </c:numRef>
          </c:val>
          <c:extLst>
            <c:ext xmlns:c16="http://schemas.microsoft.com/office/drawing/2014/chart" uri="{C3380CC4-5D6E-409C-BE32-E72D297353CC}">
              <c16:uniqueId val="{00000001-3369-423B-82C0-6A1336F7A7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3240</c:v>
                </c:pt>
                <c:pt idx="5">
                  <c:v>2969</c:v>
                </c:pt>
                <c:pt idx="8">
                  <c:v>3301</c:v>
                </c:pt>
                <c:pt idx="11">
                  <c:v>3508</c:v>
                </c:pt>
                <c:pt idx="14">
                  <c:v>5603</c:v>
                </c:pt>
              </c:numCache>
            </c:numRef>
          </c:val>
          <c:extLst>
            <c:ext xmlns:c16="http://schemas.microsoft.com/office/drawing/2014/chart" uri="{C3380CC4-5D6E-409C-BE32-E72D297353CC}">
              <c16:uniqueId val="{00000002-3369-423B-82C0-6A1336F7A7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69-423B-82C0-6A1336F7A7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69-423B-82C0-6A1336F7A7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69-423B-82C0-6A1336F7A7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2424</c:v>
                </c:pt>
                <c:pt idx="3">
                  <c:v>2115</c:v>
                </c:pt>
                <c:pt idx="6">
                  <c:v>2086</c:v>
                </c:pt>
                <c:pt idx="9">
                  <c:v>2106</c:v>
                </c:pt>
                <c:pt idx="12">
                  <c:v>2047</c:v>
                </c:pt>
              </c:numCache>
            </c:numRef>
          </c:val>
          <c:extLst>
            <c:ext xmlns:c16="http://schemas.microsoft.com/office/drawing/2014/chart" uri="{C3380CC4-5D6E-409C-BE32-E72D297353CC}">
              <c16:uniqueId val="{00000006-3369-423B-82C0-6A1336F7A7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271</c:v>
                </c:pt>
                <c:pt idx="3">
                  <c:v>219</c:v>
                </c:pt>
                <c:pt idx="6">
                  <c:v>166</c:v>
                </c:pt>
                <c:pt idx="9">
                  <c:v>113</c:v>
                </c:pt>
                <c:pt idx="12">
                  <c:v>76</c:v>
                </c:pt>
              </c:numCache>
            </c:numRef>
          </c:val>
          <c:extLst>
            <c:ext xmlns:c16="http://schemas.microsoft.com/office/drawing/2014/chart" uri="{C3380CC4-5D6E-409C-BE32-E72D297353CC}">
              <c16:uniqueId val="{00000007-3369-423B-82C0-6A1336F7A7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10436</c:v>
                </c:pt>
                <c:pt idx="3">
                  <c:v>9982</c:v>
                </c:pt>
                <c:pt idx="6">
                  <c:v>9064</c:v>
                </c:pt>
                <c:pt idx="9">
                  <c:v>8280</c:v>
                </c:pt>
                <c:pt idx="12">
                  <c:v>7956</c:v>
                </c:pt>
              </c:numCache>
            </c:numRef>
          </c:val>
          <c:extLst>
            <c:ext xmlns:c16="http://schemas.microsoft.com/office/drawing/2014/chart" uri="{C3380CC4-5D6E-409C-BE32-E72D297353CC}">
              <c16:uniqueId val="{00000008-3369-423B-82C0-6A1336F7A7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69-423B-82C0-6A1336F7A7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22879</c:v>
                </c:pt>
                <c:pt idx="3">
                  <c:v>22291</c:v>
                </c:pt>
                <c:pt idx="6">
                  <c:v>21009</c:v>
                </c:pt>
                <c:pt idx="9">
                  <c:v>20014</c:v>
                </c:pt>
                <c:pt idx="12">
                  <c:v>20086</c:v>
                </c:pt>
              </c:numCache>
            </c:numRef>
          </c:val>
          <c:extLst>
            <c:ext xmlns:c16="http://schemas.microsoft.com/office/drawing/2014/chart" uri="{C3380CC4-5D6E-409C-BE32-E72D297353CC}">
              <c16:uniqueId val="{0000000A-3369-423B-82C0-6A1336F7A7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5888</c:v>
                </c:pt>
                <c:pt idx="2">
                  <c:v>#N/A</c:v>
                </c:pt>
                <c:pt idx="3">
                  <c:v>#N/A</c:v>
                </c:pt>
                <c:pt idx="4">
                  <c:v>4981</c:v>
                </c:pt>
                <c:pt idx="5">
                  <c:v>#N/A</c:v>
                </c:pt>
                <c:pt idx="6">
                  <c:v>#N/A</c:v>
                </c:pt>
                <c:pt idx="7">
                  <c:v>3052</c:v>
                </c:pt>
                <c:pt idx="8">
                  <c:v>#N/A</c:v>
                </c:pt>
                <c:pt idx="9">
                  <c:v>#N/A</c:v>
                </c:pt>
                <c:pt idx="10">
                  <c:v>1727</c:v>
                </c:pt>
                <c:pt idx="11">
                  <c:v>#N/A</c:v>
                </c:pt>
                <c:pt idx="12">
                  <c:v>#N/A</c:v>
                </c:pt>
                <c:pt idx="13">
                  <c:v>111</c:v>
                </c:pt>
                <c:pt idx="14">
                  <c:v>#N/A</c:v>
                </c:pt>
              </c:numCache>
            </c:numRef>
          </c:val>
          <c:smooth val="0"/>
          <c:extLst>
            <c:ext xmlns:c16="http://schemas.microsoft.com/office/drawing/2014/chart" uri="{C3380CC4-5D6E-409C-BE32-E72D297353CC}">
              <c16:uniqueId val="{0000000B-3369-423B-82C0-6A1336F7A7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1513</c:v>
                </c:pt>
                <c:pt idx="1">
                  <c:v>1483</c:v>
                </c:pt>
                <c:pt idx="2">
                  <c:v>1931</c:v>
                </c:pt>
              </c:numCache>
            </c:numRef>
          </c:val>
          <c:extLst>
            <c:ext xmlns:c16="http://schemas.microsoft.com/office/drawing/2014/chart" uri="{C3380CC4-5D6E-409C-BE32-E72D297353CC}">
              <c16:uniqueId val="{00000000-E6C6-4C45-98D9-B7CE3C213A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271</c:v>
                </c:pt>
                <c:pt idx="2">
                  <c:v>1001</c:v>
                </c:pt>
              </c:numCache>
            </c:numRef>
          </c:val>
          <c:extLst>
            <c:ext xmlns:c16="http://schemas.microsoft.com/office/drawing/2014/chart" uri="{C3380CC4-5D6E-409C-BE32-E72D297353CC}">
              <c16:uniqueId val="{00000001-E6C6-4C45-98D9-B7CE3C213A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1595</c:v>
                </c:pt>
                <c:pt idx="1">
                  <c:v>1221</c:v>
                </c:pt>
                <c:pt idx="2">
                  <c:v>1883</c:v>
                </c:pt>
              </c:numCache>
            </c:numRef>
          </c:val>
          <c:extLst>
            <c:ext xmlns:c16="http://schemas.microsoft.com/office/drawing/2014/chart" uri="{C3380CC4-5D6E-409C-BE32-E72D297353CC}">
              <c16:uniqueId val="{00000002-E6C6-4C45-98D9-B7CE3C213A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15,187
15,029
273.27
17,442,858
16,543,198
779,111
9,039,456
20,086,242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人口の減少や少子高齢化等による財政基盤の弱さから、自主財源が歳入全体の約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割という状況であり、財政力指数は類似団体平均を大きく下回っている。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年能登半島地震により税収の低下が想定されるほか、災害復旧に対する公債費が増加し基準財政需要額の増加が見込まれるため、今後、財政力指数は更に低下することが見込まれる。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能登半島地震からの復旧・復興と財政運営のバランスを考慮しながら、歳出削減に努めていく。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経常経費充当一財は前年度比</a:t>
          </a:r>
          <a:r>
            <a:rPr kumimoji="1" lang="en-US" altLang="ja-JP" sz="1200">
              <a:latin typeface="ＭＳ Ｐゴシック" panose="020B0600070205080204" pitchFamily="50" charset="-128"/>
              <a:ea typeface="ＭＳ Ｐゴシック" panose="020B0600070205080204" pitchFamily="50" charset="-128"/>
            </a:rPr>
            <a:t>29,988</a:t>
          </a:r>
          <a:r>
            <a:rPr kumimoji="1" lang="ja-JP" altLang="en-US" sz="1200">
              <a:latin typeface="ＭＳ Ｐゴシック" panose="020B0600070205080204" pitchFamily="50" charset="-128"/>
              <a:ea typeface="ＭＳ Ｐゴシック" panose="020B0600070205080204" pitchFamily="50" charset="-128"/>
            </a:rPr>
            <a:t>千円の増となったが、普通交付税の追加交付もあり、経常一般財源総額が前年度比</a:t>
          </a:r>
          <a:r>
            <a:rPr kumimoji="1" lang="en-US" altLang="ja-JP" sz="1200">
              <a:latin typeface="ＭＳ Ｐゴシック" panose="020B0600070205080204" pitchFamily="50" charset="-128"/>
              <a:ea typeface="ＭＳ Ｐゴシック" panose="020B0600070205080204" pitchFamily="50" charset="-128"/>
            </a:rPr>
            <a:t>68,150</a:t>
          </a:r>
          <a:r>
            <a:rPr kumimoji="1" lang="ja-JP" altLang="en-US" sz="1200">
              <a:latin typeface="ＭＳ Ｐゴシック" panose="020B0600070205080204" pitchFamily="50" charset="-128"/>
              <a:ea typeface="ＭＳ Ｐゴシック" panose="020B0600070205080204" pitchFamily="50" charset="-128"/>
            </a:rPr>
            <a:t>千円の減となったことから、経常収支比率は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a:t>
          </a:r>
          <a:r>
            <a:rPr kumimoji="1" lang="en-US" altLang="ja-JP" sz="1200">
              <a:latin typeface="ＭＳ Ｐゴシック" panose="020B0600070205080204" pitchFamily="50" charset="-128"/>
              <a:ea typeface="ＭＳ Ｐゴシック" panose="020B0600070205080204" pitchFamily="50" charset="-128"/>
            </a:rPr>
            <a:t>R6</a:t>
          </a:r>
          <a:r>
            <a:rPr kumimoji="1" lang="ja-JP" altLang="en-US" sz="1200">
              <a:latin typeface="ＭＳ Ｐゴシック" panose="020B0600070205080204" pitchFamily="50" charset="-128"/>
              <a:ea typeface="ＭＳ Ｐゴシック" panose="020B0600070205080204" pitchFamily="50" charset="-128"/>
            </a:rPr>
            <a:t>年能登半島地震により、</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年度から継続して実施していた大型の繰上償還を</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年度は実施しなかったことや、多額の災害復旧債の発行が見込まれることから、今後の経常収支比率は一定程度増加していく見込みである。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また、物価高騰による物件費、維持管理費等の増加も見込まれるため、事務事業の見直しによる廃止・縮減を進め、経常経費の削減を図る。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44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6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84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117263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2075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37271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年能登半島地震の災害廃棄物処理や公費解体の委託料により、物件費が大幅に増加したため、人口一人当たりの人件費・物件費等決算額は大幅に増加した。この傾向は公費解体が終了する</a:t>
          </a:r>
          <a:r>
            <a:rPr kumimoji="1" lang="en-US" altLang="ja-JP" sz="1100">
              <a:latin typeface="ＭＳ Ｐゴシック" panose="020B0600070205080204" pitchFamily="50" charset="-128"/>
              <a:ea typeface="ＭＳ Ｐゴシック" panose="020B0600070205080204" pitchFamily="50" charset="-128"/>
            </a:rPr>
            <a:t>R7</a:t>
          </a:r>
          <a:r>
            <a:rPr kumimoji="1" lang="ja-JP" altLang="en-US" sz="1100">
              <a:latin typeface="ＭＳ Ｐゴシック" panose="020B0600070205080204" pitchFamily="50" charset="-128"/>
              <a:ea typeface="ＭＳ Ｐゴシック" panose="020B0600070205080204" pitchFamily="50" charset="-128"/>
            </a:rPr>
            <a:t>年度まで続くことが想定される。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定員適正化計画に基づき職員数の削減を行っているところではあるが、定年延長による削減率の鈍化や、人事院勧告による昇給、会計年度任用職員への勤勉手当の支給等の制度変更の影響を大きく受けており、今後も留意が必要である。また</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年度の特殊要因としては、令和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年能登半島地震による時間外勤務の増があげられる。物価高騰の影響もあり、物件費等を抑制することは厳しい面もあるが、できる限りの経費の削減に努める。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30590</xdr:rowOff>
    </xdr:from>
    <xdr:to>
      <xdr:col>23</xdr:col>
      <xdr:colOff>133350</xdr:colOff>
      <xdr:row>87</xdr:row>
      <xdr:rowOff>161083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75290"/>
          <a:ext cx="838200" cy="3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163872</xdr:rowOff>
    </xdr:from>
    <xdr:to>
      <xdr:col>19</xdr:col>
      <xdr:colOff>133350</xdr:colOff>
      <xdr:row>86</xdr:row>
      <xdr:rowOff>30590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37122"/>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111973</xdr:rowOff>
    </xdr:from>
    <xdr:to>
      <xdr:col>15</xdr:col>
      <xdr:colOff>82550</xdr:colOff>
      <xdr:row>85</xdr:row>
      <xdr:rowOff>163872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85223"/>
          <a:ext cx="889000" cy="5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130713</xdr:rowOff>
    </xdr:from>
    <xdr:to>
      <xdr:col>11</xdr:col>
      <xdr:colOff>31750</xdr:colOff>
      <xdr:row>85</xdr:row>
      <xdr:rowOff>111973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32513"/>
          <a:ext cx="889000" cy="1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110283</xdr:rowOff>
    </xdr:from>
    <xdr:to>
      <xdr:col>23</xdr:col>
      <xdr:colOff>184150</xdr:colOff>
      <xdr:row>88</xdr:row>
      <xdr:rowOff>40433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0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6160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151240</xdr:rowOff>
    </xdr:from>
    <xdr:to>
      <xdr:col>19</xdr:col>
      <xdr:colOff>184150</xdr:colOff>
      <xdr:row>86</xdr:row>
      <xdr:rowOff>81390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66167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1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113072</xdr:rowOff>
    </xdr:from>
    <xdr:to>
      <xdr:col>15</xdr:col>
      <xdr:colOff>133350</xdr:colOff>
      <xdr:row>86</xdr:row>
      <xdr:rowOff>43222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27999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7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61173</xdr:rowOff>
    </xdr:from>
    <xdr:to>
      <xdr:col>11</xdr:col>
      <xdr:colOff>82550</xdr:colOff>
      <xdr:row>85</xdr:row>
      <xdr:rowOff>162773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147550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2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79913</xdr:rowOff>
    </xdr:from>
    <xdr:to>
      <xdr:col>7</xdr:col>
      <xdr:colOff>31750</xdr:colOff>
      <xdr:row>85</xdr:row>
      <xdr:rowOff>10063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166290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6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）より微減した。（△</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これは、経験年数階層の変動により平均給料額が大きく変動することが原因と考えられる。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今後についても適正な給与水準となるよう、職員の年齢構成、定員、総人件費等に注意を払っていく。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771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69145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69145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小規模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町村が合併したことにより、依然として類似団体の平均を大きく上回っているが、平成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年度の普通会計の職員は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名であるのに対し、令和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年金の支給開始年齢の引き上げに伴い今後再任用職員が増加し、また定年引き上げが令和５年度より段階的に始ま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により、職員数減少の鈍化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想定される。また、令和６年能登半島地震が発生し復旧復興に必要な人員を確保しつつ、新採職員数のバランスを図りながらの定員管理が必要になってくる。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129187</xdr:rowOff>
    </xdr:from>
    <xdr:to>
      <xdr:col>81</xdr:col>
      <xdr:colOff>44450</xdr:colOff>
      <xdr:row>64</xdr:row>
      <xdr:rowOff>134549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110198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105057</xdr:rowOff>
    </xdr:from>
    <xdr:to>
      <xdr:col>77</xdr:col>
      <xdr:colOff>44450</xdr:colOff>
      <xdr:row>64</xdr:row>
      <xdr:rowOff>134549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7785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105057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28256"/>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62160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028256"/>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78387</xdr:rowOff>
    </xdr:from>
    <xdr:to>
      <xdr:col>81</xdr:col>
      <xdr:colOff>95250</xdr:colOff>
      <xdr:row>65</xdr:row>
      <xdr:rowOff>8537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50464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83749</xdr:rowOff>
    </xdr:from>
    <xdr:to>
      <xdr:col>77</xdr:col>
      <xdr:colOff>95250</xdr:colOff>
      <xdr:row>65</xdr:row>
      <xdr:rowOff>13899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170126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4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54257</xdr:rowOff>
    </xdr:from>
    <xdr:to>
      <xdr:col>73</xdr:col>
      <xdr:colOff>44450</xdr:colOff>
      <xdr:row>64</xdr:row>
      <xdr:rowOff>155857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140634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1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11360</xdr:rowOff>
    </xdr:from>
    <xdr:to>
      <xdr:col>64</xdr:col>
      <xdr:colOff>152400</xdr:colOff>
      <xdr:row>64</xdr:row>
      <xdr:rowOff>112960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97737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7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年度の実質公債費比率は、前年度比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ﾎﾟｲﾝﾄの減となっており、単年では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ﾎﾟｲﾝﾄの減となった。</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年度に実施した大型の繰上償還により、</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年度の定時償還額が減となったことが主な要因である。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より、多額の災害復旧債を発行することから、実質公債費比率は増加していく見込みである。災害復旧債の償還状況を留意しながら、真に必要な事業に対する計画的な地方債発行に努めることで、公債費（分子）の削減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167217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108373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52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129963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78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年度までは、投資の抑制や繰上償還の実施、交付税算入率の高い起債の発行により数値は改善されてきた。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年能登半島地震に対する支援金や寄付金（ふるさと納税）を原資として基金積立てをおこなったことから、充当可能財源が伸びており、対前年度比</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ﾎﾟｲﾝﾄと大幅に減少した。</a:t>
          </a:r>
        </a:p>
        <a:p>
          <a:r>
            <a:rPr kumimoji="1" lang="ja-JP" altLang="en-US" sz="1100">
              <a:latin typeface="ＭＳ Ｐゴシック" panose="020B0600070205080204" pitchFamily="50" charset="-128"/>
              <a:ea typeface="ＭＳ Ｐゴシック" panose="020B0600070205080204" pitchFamily="50" charset="-128"/>
            </a:rPr>
            <a:t>　しかし、今後の災害復旧に対する多額の起債発行や基金の取り崩しにより、将来負担比率の増加が見込まれるため、時期をみた繰上償還の実施や投資の抑制・平準化により地方債残高の削減を図る。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102749</xdr:rowOff>
    </xdr:from>
    <xdr:to>
      <xdr:col>81</xdr:col>
      <xdr:colOff>44450</xdr:colOff>
      <xdr:row>15</xdr:row>
      <xdr:rowOff>43664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31599"/>
          <a:ext cx="8382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43664</xdr:rowOff>
    </xdr:from>
    <xdr:to>
      <xdr:col>77</xdr:col>
      <xdr:colOff>44450</xdr:colOff>
      <xdr:row>16</xdr:row>
      <xdr:rowOff>85937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1541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18</xdr:row>
      <xdr:rowOff>113030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2913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113030</xdr:rowOff>
    </xdr:from>
    <xdr:to>
      <xdr:col>68</xdr:col>
      <xdr:colOff>152400</xdr:colOff>
      <xdr:row>19</xdr:row>
      <xdr:rowOff>143813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99130"/>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24026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164314</xdr:rowOff>
    </xdr:from>
    <xdr:to>
      <xdr:col>77</xdr:col>
      <xdr:colOff>95250</xdr:colOff>
      <xdr:row>15</xdr:row>
      <xdr:rowOff>94464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79241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5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93013</xdr:rowOff>
    </xdr:from>
    <xdr:to>
      <xdr:col>64</xdr:col>
      <xdr:colOff>152400</xdr:colOff>
      <xdr:row>20</xdr:row>
      <xdr:rowOff>23163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15,187
15,029
273.27
17,442,858
16,543,198
779,111
9,039,456
20,086,242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人件費自体は類似団体平均と比較し低くなっているが、職員数は未だ類似団体と比較して高い水準であり、今後も適切な定員管理による人件費の削減が必要である。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また、令和５年度の特殊要因としては、令和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年能登半島地震発生により時間外勤務が大幅に増加したため、人件費の決算額が大幅に伸びている。</a:t>
          </a:r>
        </a:p>
        <a:p>
          <a:r>
            <a:rPr kumimoji="1" lang="ja-JP" altLang="en-US" sz="1100">
              <a:latin typeface="ＭＳ Ｐゴシック" panose="020B0600070205080204" pitchFamily="50" charset="-128"/>
              <a:ea typeface="ＭＳ Ｐゴシック" panose="020B0600070205080204" pitchFamily="50" charset="-128"/>
            </a:rPr>
            <a:t>　年金の支給開始年齢の引き上げに伴い今後再任用職員が増加するとともに、定年延長が令和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年度より段階的に始まったことにより、職員数減少の鈍化が想定されるが、引き続き職員数の適正管理を図り、職員数及び人件費の削減に努める。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ﾎﾟｲﾝﾄの増となったが、合併振興基金や過疎ｿﾌﾄの充当財源の減や、令和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年能登半島地震により有線ﾃﾚﾋﾞ・ｲﾝﾀｰﾈｯﾄ使用料が減少したことで充当財源が減少したことが主な要因である。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物価高騰の影響が続くことや、ｼｽﾃﾑ標準化に係る保守料や使用料の増が今後見込まれており、物件費自体の削減は非常に厳しいものがある。公共施設の集約化・廃止による需用費の削減や照明</a:t>
          </a:r>
          <a:r>
            <a:rPr kumimoji="1" lang="en-US" altLang="ja-JP" sz="1100">
              <a:latin typeface="ＭＳ Ｐゴシック" panose="020B0600070205080204" pitchFamily="50" charset="-128"/>
              <a:ea typeface="ＭＳ Ｐゴシック" panose="020B0600070205080204" pitchFamily="50" charset="-128"/>
            </a:rPr>
            <a:t>LED</a:t>
          </a:r>
          <a:r>
            <a:rPr kumimoji="1" lang="ja-JP" altLang="en-US" sz="1100">
              <a:latin typeface="ＭＳ Ｐゴシック" panose="020B0600070205080204" pitchFamily="50" charset="-128"/>
              <a:ea typeface="ＭＳ Ｐゴシック" panose="020B0600070205080204" pitchFamily="50" charset="-128"/>
            </a:rPr>
            <a:t>化による電気料の削減等、できる限りの経常経費削減に努めるとともに、ｺｽﾄ意識の醸成を図っていく。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627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60706</xdr:rowOff>
    </xdr:from>
    <xdr:to>
      <xdr:col>78</xdr:col>
      <xdr:colOff>69850</xdr:colOff>
      <xdr:row>13</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9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140716</xdr:rowOff>
    </xdr:from>
    <xdr:to>
      <xdr:col>73</xdr:col>
      <xdr:colOff>180975</xdr:colOff>
      <xdr:row>13</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98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140716</xdr:rowOff>
    </xdr:from>
    <xdr:to>
      <xdr:col>69</xdr:col>
      <xdr:colOff>92075</xdr:colOff>
      <xdr:row>13</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98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xdr:rowOff>
    </xdr:from>
    <xdr:to>
      <xdr:col>74</xdr:col>
      <xdr:colOff>31750</xdr:colOff>
      <xdr:row>13</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89916</xdr:rowOff>
    </xdr:from>
    <xdr:to>
      <xdr:col>69</xdr:col>
      <xdr:colOff>142875</xdr:colOff>
      <xdr:row>13</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30243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135636</xdr:rowOff>
    </xdr:from>
    <xdr:to>
      <xdr:col>65</xdr:col>
      <xdr:colOff>53975</xdr:colOff>
      <xdr:row>13</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75963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ポイントの減となったが、出生数の減による少子化対策事業費の減や、園児数の減による公立認定こども園管理費の減などが主な要因である。</a:t>
          </a:r>
        </a:p>
        <a:p>
          <a:r>
            <a:rPr kumimoji="1" lang="ja-JP" altLang="en-US" sz="1100">
              <a:latin typeface="ＭＳ Ｐゴシック" panose="020B0600070205080204" pitchFamily="50" charset="-128"/>
              <a:ea typeface="ＭＳ Ｐゴシック" panose="020B0600070205080204" pitchFamily="50" charset="-128"/>
            </a:rPr>
            <a:t>類似団体平均は下回っているが、令和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年能登半島地震の影響による人口減が今後どのように影響してくるか注視が必要である。</a:t>
          </a:r>
        </a:p>
        <a:p>
          <a:r>
            <a:rPr kumimoji="1" lang="ja-JP" altLang="en-US" sz="1100">
              <a:latin typeface="ＭＳ Ｐゴシック" panose="020B0600070205080204" pitchFamily="50" charset="-128"/>
              <a:ea typeface="ＭＳ Ｐゴシック" panose="020B0600070205080204" pitchFamily="50" charset="-128"/>
            </a:rPr>
            <a:t>　復興に向けた新たな施策も必要と考えられるため、既存事業の見直しも行いながら、財政負担とのバランスを考慮したうえで、事業を展開していく必要がある。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ﾎﾟｲﾝﾄの減となったが、除雪費の減による維持補修費の減や、令和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年能登半島地震の影響で介護ｻｰﾋﾞｽ利用者が減少したこと等による介護保険特別会計への繰出金が減少したことが主な要因である。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　しかし、高齢化率が増加していることや、介護認定の申請が急増しており、国保・後期高齢・介護の各特別会計への繰出金が増加していくことも想定される。経費の削減に加えて、保険料の適正化など収入面の対策も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596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ﾎﾟｲﾝﾄの増となったが、奥能登広域圏事務組合への負担金の増（令和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年能登半島地震に係る消防職員の時間外勤務手当の増）が主な要因である。</a:t>
          </a:r>
        </a:p>
        <a:p>
          <a:r>
            <a:rPr kumimoji="1" lang="ja-JP" altLang="en-US" sz="1100">
              <a:latin typeface="ＭＳ Ｐゴシック" panose="020B0600070205080204" pitchFamily="50" charset="-128"/>
              <a:ea typeface="ＭＳ Ｐゴシック" panose="020B0600070205080204" pitchFamily="50" charset="-128"/>
            </a:rPr>
            <a:t>　また、今後の懸念材料として、地震の影響もあり、公立宇出津総合病院の経営状況が悪化していることから、病院事業会計への繰出金が増加する見込みである。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単独の補助事業の見直しを行うなど事業費の削減を図っていく。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396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37</xdr:row>
      <xdr:rowOff>128633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39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38</xdr:row>
      <xdr:rowOff>87812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7228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38</xdr:row>
      <xdr:rowOff>87812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74311"/>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164210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37012</xdr:rowOff>
    </xdr:from>
    <xdr:to>
      <xdr:col>69</xdr:col>
      <xdr:colOff>142875</xdr:colOff>
      <xdr:row>38</xdr:row>
      <xdr:rowOff>138612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123389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66238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年度発行の過疎債（ｿﾌﾄ）の償還完了や、</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年度に実施した繰上償還の影響により、前年度比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ﾎﾟｲﾝﾄの減となった。</a:t>
          </a:r>
        </a:p>
        <a:p>
          <a:r>
            <a:rPr kumimoji="1" lang="ja-JP" altLang="en-US" sz="1100">
              <a:latin typeface="ＭＳ Ｐゴシック" panose="020B0600070205080204" pitchFamily="50" charset="-128"/>
              <a:ea typeface="ＭＳ Ｐゴシック" panose="020B0600070205080204" pitchFamily="50" charset="-128"/>
            </a:rPr>
            <a:t>　しかし、</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年度は繰上償還を実施しておらず、また、令和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年能登半島地震に対する多額の起債発行が確実であるため、今後の公債費は増加していく見込みである。</a:t>
          </a:r>
        </a:p>
        <a:p>
          <a:r>
            <a:rPr kumimoji="1" lang="ja-JP" altLang="en-US" sz="1100">
              <a:latin typeface="ＭＳ Ｐゴシック" panose="020B0600070205080204" pitchFamily="50" charset="-128"/>
              <a:ea typeface="ＭＳ Ｐゴシック" panose="020B0600070205080204" pitchFamily="50" charset="-128"/>
            </a:rPr>
            <a:t>　災害復旧・復興事業を優先するなかでも、将来の公債費負担を見据えた減債基金の確保や、時期を見極めた繰上償還を実施し、公債費の縮減に努める。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001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641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51563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ﾎﾟｲﾝﾄの増となったが、公債費以外では類似団体平均を下回っていることから、公債費が町財政を硬直化させる要因となっていることが見て取れる。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に対する多額の起債発行が確実であり、更に公債費が増加し、町財政を圧迫することを押さえたうえで、それ以外の経費については、事業の選択・優先順位付けを徹底し、適切な事業展開を図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10414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280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140716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685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685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920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135801</xdr:rowOff>
    </xdr:from>
    <xdr:to>
      <xdr:col>29</xdr:col>
      <xdr:colOff>127000</xdr:colOff>
      <xdr:row>13</xdr:row>
      <xdr:rowOff>167843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0826"/>
          <a:ext cx="647700" cy="20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167843</xdr:rowOff>
    </xdr:from>
    <xdr:to>
      <xdr:col>26</xdr:col>
      <xdr:colOff>50800</xdr:colOff>
      <xdr:row>14</xdr:row>
      <xdr:rowOff>24803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4318"/>
          <a:ext cx="698500" cy="2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24803</xdr:rowOff>
    </xdr:from>
    <xdr:to>
      <xdr:col>22</xdr:col>
      <xdr:colOff>114300</xdr:colOff>
      <xdr:row>14</xdr:row>
      <xdr:rowOff>42913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72728"/>
          <a:ext cx="698500" cy="1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42913</xdr:rowOff>
    </xdr:from>
    <xdr:to>
      <xdr:col>18</xdr:col>
      <xdr:colOff>177800</xdr:colOff>
      <xdr:row>14</xdr:row>
      <xdr:rowOff>82817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90838"/>
          <a:ext cx="698500" cy="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85001</xdr:rowOff>
    </xdr:from>
    <xdr:to>
      <xdr:col>29</xdr:col>
      <xdr:colOff>177800</xdr:colOff>
      <xdr:row>13</xdr:row>
      <xdr:rowOff>15151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101528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117043</xdr:rowOff>
    </xdr:from>
    <xdr:to>
      <xdr:col>26</xdr:col>
      <xdr:colOff>101600</xdr:colOff>
      <xdr:row>14</xdr:row>
      <xdr:rowOff>47193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57370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145453</xdr:rowOff>
    </xdr:from>
    <xdr:to>
      <xdr:col>22</xdr:col>
      <xdr:colOff>165100</xdr:colOff>
      <xdr:row>14</xdr:row>
      <xdr:rowOff>75603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163563</xdr:rowOff>
    </xdr:from>
    <xdr:to>
      <xdr:col>19</xdr:col>
      <xdr:colOff>38100</xdr:colOff>
      <xdr:row>14</xdr:row>
      <xdr:rowOff>93713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103890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32017</xdr:rowOff>
    </xdr:from>
    <xdr:to>
      <xdr:col>15</xdr:col>
      <xdr:colOff>101600</xdr:colOff>
      <xdr:row>14</xdr:row>
      <xdr:rowOff>133617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155049</xdr:rowOff>
    </xdr:from>
    <xdr:to>
      <xdr:col>29</xdr:col>
      <xdr:colOff>127000</xdr:colOff>
      <xdr:row>37</xdr:row>
      <xdr:rowOff>60203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08299"/>
          <a:ext cx="647700" cy="7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4265</xdr:rowOff>
    </xdr:from>
    <xdr:to>
      <xdr:col>26</xdr:col>
      <xdr:colOff>50800</xdr:colOff>
      <xdr:row>36</xdr:row>
      <xdr:rowOff>155049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57515"/>
          <a:ext cx="698500" cy="15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4265</xdr:rowOff>
    </xdr:from>
    <xdr:to>
      <xdr:col>22</xdr:col>
      <xdr:colOff>114300</xdr:colOff>
      <xdr:row>37</xdr:row>
      <xdr:rowOff>37069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7515"/>
          <a:ext cx="698500" cy="20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229687</xdr:rowOff>
    </xdr:from>
    <xdr:to>
      <xdr:col>18</xdr:col>
      <xdr:colOff>177800</xdr:colOff>
      <xdr:row>37</xdr:row>
      <xdr:rowOff>37069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0037"/>
          <a:ext cx="698500" cy="32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9403</xdr:rowOff>
    </xdr:from>
    <xdr:to>
      <xdr:col>29</xdr:col>
      <xdr:colOff>177800</xdr:colOff>
      <xdr:row>37</xdr:row>
      <xdr:rowOff>111003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152930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0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104249</xdr:rowOff>
    </xdr:from>
    <xdr:to>
      <xdr:col>26</xdr:col>
      <xdr:colOff>101600</xdr:colOff>
      <xdr:row>37</xdr:row>
      <xdr:rowOff>34399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4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296365</xdr:rowOff>
    </xdr:from>
    <xdr:to>
      <xdr:col>22</xdr:col>
      <xdr:colOff>165100</xdr:colOff>
      <xdr:row>36</xdr:row>
      <xdr:rowOff>55065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65242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7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157719</xdr:rowOff>
    </xdr:from>
    <xdr:to>
      <xdr:col>19</xdr:col>
      <xdr:colOff>38100</xdr:colOff>
      <xdr:row>37</xdr:row>
      <xdr:rowOff>87869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72646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178887</xdr:rowOff>
    </xdr:from>
    <xdr:to>
      <xdr:col>15</xdr:col>
      <xdr:colOff>101600</xdr:colOff>
      <xdr:row>35</xdr:row>
      <xdr:rowOff>280487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5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15,187
15,029
273.27
17,442,858
16,543,198
779,111
9,039,456
20,086,242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139669</xdr:rowOff>
    </xdr:from>
    <xdr:to>
      <xdr:col>24</xdr:col>
      <xdr:colOff>63500</xdr:colOff>
      <xdr:row>33</xdr:row>
      <xdr:rowOff>11684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54619"/>
          <a:ext cx="838200" cy="2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169951</xdr:rowOff>
    </xdr:from>
    <xdr:to>
      <xdr:col>19</xdr:col>
      <xdr:colOff>177800</xdr:colOff>
      <xdr:row>33</xdr:row>
      <xdr:rowOff>11684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563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103749</xdr:rowOff>
    </xdr:from>
    <xdr:to>
      <xdr:col>15</xdr:col>
      <xdr:colOff>50800</xdr:colOff>
      <xdr:row>32</xdr:row>
      <xdr:rowOff>169951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90149"/>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103749</xdr:rowOff>
    </xdr:from>
    <xdr:to>
      <xdr:col>10</xdr:col>
      <xdr:colOff>114300</xdr:colOff>
      <xdr:row>34</xdr:row>
      <xdr:rowOff>15692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90149"/>
          <a:ext cx="889000" cy="2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88869</xdr:rowOff>
    </xdr:from>
    <xdr:to>
      <xdr:col>24</xdr:col>
      <xdr:colOff>114300</xdr:colOff>
      <xdr:row>32</xdr:row>
      <xdr:rowOff>19019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111746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132334</xdr:rowOff>
    </xdr:from>
    <xdr:to>
      <xdr:col>20</xdr:col>
      <xdr:colOff>38100</xdr:colOff>
      <xdr:row>33</xdr:row>
      <xdr:rowOff>62484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79011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119151</xdr:rowOff>
    </xdr:from>
    <xdr:to>
      <xdr:col>15</xdr:col>
      <xdr:colOff>101600</xdr:colOff>
      <xdr:row>33</xdr:row>
      <xdr:rowOff>49301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65828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8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52949</xdr:rowOff>
    </xdr:from>
    <xdr:to>
      <xdr:col>10</xdr:col>
      <xdr:colOff>165100</xdr:colOff>
      <xdr:row>32</xdr:row>
      <xdr:rowOff>154549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3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171076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1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136342</xdr:rowOff>
    </xdr:from>
    <xdr:to>
      <xdr:col>6</xdr:col>
      <xdr:colOff>38100</xdr:colOff>
      <xdr:row>34</xdr:row>
      <xdr:rowOff>66492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83019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163154</xdr:rowOff>
    </xdr:from>
    <xdr:to>
      <xdr:col>24</xdr:col>
      <xdr:colOff>63500</xdr:colOff>
      <xdr:row>53</xdr:row>
      <xdr:rowOff>128709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735654"/>
          <a:ext cx="838200" cy="47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128709</xdr:rowOff>
    </xdr:from>
    <xdr:to>
      <xdr:col>19</xdr:col>
      <xdr:colOff>177800</xdr:colOff>
      <xdr:row>53</xdr:row>
      <xdr:rowOff>166767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15559"/>
          <a:ext cx="889000" cy="3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166767</xdr:rowOff>
    </xdr:from>
    <xdr:to>
      <xdr:col>15</xdr:col>
      <xdr:colOff>50800</xdr:colOff>
      <xdr:row>54</xdr:row>
      <xdr:rowOff>86006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53617"/>
          <a:ext cx="889000" cy="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86006</xdr:rowOff>
    </xdr:from>
    <xdr:to>
      <xdr:col>10</xdr:col>
      <xdr:colOff>114300</xdr:colOff>
      <xdr:row>55</xdr:row>
      <xdr:rowOff>80548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44306"/>
          <a:ext cx="889000" cy="1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112354</xdr:rowOff>
    </xdr:from>
    <xdr:to>
      <xdr:col>24</xdr:col>
      <xdr:colOff>114300</xdr:colOff>
      <xdr:row>51</xdr:row>
      <xdr:rowOff>42504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135231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77909</xdr:rowOff>
    </xdr:from>
    <xdr:to>
      <xdr:col>20</xdr:col>
      <xdr:colOff>38100</xdr:colOff>
      <xdr:row>54</xdr:row>
      <xdr:rowOff>8059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24586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93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115967</xdr:rowOff>
    </xdr:from>
    <xdr:to>
      <xdr:col>15</xdr:col>
      <xdr:colOff>101600</xdr:colOff>
      <xdr:row>54</xdr:row>
      <xdr:rowOff>46117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62644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97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35206</xdr:rowOff>
    </xdr:from>
    <xdr:to>
      <xdr:col>10</xdr:col>
      <xdr:colOff>165100</xdr:colOff>
      <xdr:row>54</xdr:row>
      <xdr:rowOff>136806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9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153333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06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29748</xdr:rowOff>
    </xdr:from>
    <xdr:to>
      <xdr:col>6</xdr:col>
      <xdr:colOff>38100</xdr:colOff>
      <xdr:row>55</xdr:row>
      <xdr:rowOff>131348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147875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121435</xdr:rowOff>
    </xdr:from>
    <xdr:to>
      <xdr:col>24</xdr:col>
      <xdr:colOff>63500</xdr:colOff>
      <xdr:row>76</xdr:row>
      <xdr:rowOff>39298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80185"/>
          <a:ext cx="838200" cy="8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121435</xdr:rowOff>
    </xdr:from>
    <xdr:to>
      <xdr:col>19</xdr:col>
      <xdr:colOff>177800</xdr:colOff>
      <xdr:row>75</xdr:row>
      <xdr:rowOff>146444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980185"/>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146444</xdr:rowOff>
    </xdr:from>
    <xdr:to>
      <xdr:col>15</xdr:col>
      <xdr:colOff>50800</xdr:colOff>
      <xdr:row>75</xdr:row>
      <xdr:rowOff>156959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051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156959</xdr:rowOff>
    </xdr:from>
    <xdr:to>
      <xdr:col>10</xdr:col>
      <xdr:colOff>114300</xdr:colOff>
      <xdr:row>77</xdr:row>
      <xdr:rowOff>52673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15709"/>
          <a:ext cx="889000" cy="2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159948</xdr:rowOff>
    </xdr:from>
    <xdr:to>
      <xdr:col>24</xdr:col>
      <xdr:colOff>114300</xdr:colOff>
      <xdr:row>76</xdr:row>
      <xdr:rowOff>90098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11376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70635</xdr:rowOff>
    </xdr:from>
    <xdr:to>
      <xdr:col>20</xdr:col>
      <xdr:colOff>38100</xdr:colOff>
      <xdr:row>76</xdr:row>
      <xdr:rowOff>784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29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17312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95644</xdr:rowOff>
    </xdr:from>
    <xdr:to>
      <xdr:col>15</xdr:col>
      <xdr:colOff>101600</xdr:colOff>
      <xdr:row>76</xdr:row>
      <xdr:rowOff>25794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42321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7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106159</xdr:rowOff>
    </xdr:from>
    <xdr:to>
      <xdr:col>10</xdr:col>
      <xdr:colOff>165100</xdr:colOff>
      <xdr:row>76</xdr:row>
      <xdr:rowOff>36309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52836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1873</xdr:rowOff>
    </xdr:from>
    <xdr:to>
      <xdr:col>6</xdr:col>
      <xdr:colOff>38100</xdr:colOff>
      <xdr:row>77</xdr:row>
      <xdr:rowOff>103473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120000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119507</xdr:rowOff>
    </xdr:from>
    <xdr:to>
      <xdr:col>24</xdr:col>
      <xdr:colOff>63500</xdr:colOff>
      <xdr:row>96</xdr:row>
      <xdr:rowOff>46627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7257"/>
          <a:ext cx="8382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103592</xdr:rowOff>
    </xdr:from>
    <xdr:to>
      <xdr:col>19</xdr:col>
      <xdr:colOff>177800</xdr:colOff>
      <xdr:row>96</xdr:row>
      <xdr:rowOff>46627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91342"/>
          <a:ext cx="889000" cy="1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103592</xdr:rowOff>
    </xdr:from>
    <xdr:to>
      <xdr:col>15</xdr:col>
      <xdr:colOff>50800</xdr:colOff>
      <xdr:row>97</xdr:row>
      <xdr:rowOff>21361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1342"/>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21361</xdr:rowOff>
    </xdr:from>
    <xdr:to>
      <xdr:col>10</xdr:col>
      <xdr:colOff>114300</xdr:colOff>
      <xdr:row>97</xdr:row>
      <xdr:rowOff>54073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2011"/>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68707</xdr:rowOff>
    </xdr:from>
    <xdr:to>
      <xdr:col>24</xdr:col>
      <xdr:colOff>114300</xdr:colOff>
      <xdr:row>95</xdr:row>
      <xdr:rowOff>170307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47134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167277</xdr:rowOff>
    </xdr:from>
    <xdr:to>
      <xdr:col>20</xdr:col>
      <xdr:colOff>38100</xdr:colOff>
      <xdr:row>96</xdr:row>
      <xdr:rowOff>97427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88554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52792</xdr:rowOff>
    </xdr:from>
    <xdr:to>
      <xdr:col>15</xdr:col>
      <xdr:colOff>101600</xdr:colOff>
      <xdr:row>95</xdr:row>
      <xdr:rowOff>154392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145519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142011</xdr:rowOff>
    </xdr:from>
    <xdr:to>
      <xdr:col>10</xdr:col>
      <xdr:colOff>165100</xdr:colOff>
      <xdr:row>97</xdr:row>
      <xdr:rowOff>72161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63288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3273</xdr:rowOff>
    </xdr:from>
    <xdr:to>
      <xdr:col>6</xdr:col>
      <xdr:colOff>38100</xdr:colOff>
      <xdr:row>97</xdr:row>
      <xdr:rowOff>104873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96000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20398</xdr:rowOff>
    </xdr:from>
    <xdr:to>
      <xdr:col>55</xdr:col>
      <xdr:colOff>0</xdr:colOff>
      <xdr:row>34</xdr:row>
      <xdr:rowOff>55813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78248"/>
          <a:ext cx="838200" cy="20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20398</xdr:rowOff>
    </xdr:from>
    <xdr:to>
      <xdr:col>50</xdr:col>
      <xdr:colOff>114300</xdr:colOff>
      <xdr:row>33</xdr:row>
      <xdr:rowOff>135453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78248"/>
          <a:ext cx="8890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13431</xdr:rowOff>
    </xdr:from>
    <xdr:to>
      <xdr:col>45</xdr:col>
      <xdr:colOff>177800</xdr:colOff>
      <xdr:row>33</xdr:row>
      <xdr:rowOff>135453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99831"/>
          <a:ext cx="889000" cy="2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13431</xdr:rowOff>
    </xdr:from>
    <xdr:to>
      <xdr:col>41</xdr:col>
      <xdr:colOff>50800</xdr:colOff>
      <xdr:row>35</xdr:row>
      <xdr:rowOff>113374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99831"/>
          <a:ext cx="889000" cy="6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5013</xdr:rowOff>
    </xdr:from>
    <xdr:to>
      <xdr:col>55</xdr:col>
      <xdr:colOff>50800</xdr:colOff>
      <xdr:row>34</xdr:row>
      <xdr:rowOff>106613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27890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141048</xdr:rowOff>
    </xdr:from>
    <xdr:to>
      <xdr:col>50</xdr:col>
      <xdr:colOff>165100</xdr:colOff>
      <xdr:row>33</xdr:row>
      <xdr:rowOff>71198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6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87725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4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84653</xdr:rowOff>
    </xdr:from>
    <xdr:to>
      <xdr:col>46</xdr:col>
      <xdr:colOff>38100</xdr:colOff>
      <xdr:row>34</xdr:row>
      <xdr:rowOff>14803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31330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5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134081</xdr:rowOff>
    </xdr:from>
    <xdr:to>
      <xdr:col>41</xdr:col>
      <xdr:colOff>101600</xdr:colOff>
      <xdr:row>32</xdr:row>
      <xdr:rowOff>64231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4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80758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2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62574</xdr:rowOff>
    </xdr:from>
    <xdr:to>
      <xdr:col>36</xdr:col>
      <xdr:colOff>165100</xdr:colOff>
      <xdr:row>35</xdr:row>
      <xdr:rowOff>164174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9251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163745</xdr:rowOff>
    </xdr:from>
    <xdr:to>
      <xdr:col>54</xdr:col>
      <xdr:colOff>189865</xdr:colOff>
      <xdr:row>58</xdr:row>
      <xdr:rowOff>152753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9422045"/>
          <a:ext cx="1270" cy="67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156580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152753</xdr:rowOff>
    </xdr:from>
    <xdr:to>
      <xdr:col>55</xdr:col>
      <xdr:colOff>88900</xdr:colOff>
      <xdr:row>58</xdr:row>
      <xdr:rowOff>152753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9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110422</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919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163745</xdr:rowOff>
    </xdr:from>
    <xdr:to>
      <xdr:col>55</xdr:col>
      <xdr:colOff>88900</xdr:colOff>
      <xdr:row>54</xdr:row>
      <xdr:rowOff>163745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422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142877</xdr:rowOff>
    </xdr:from>
    <xdr:to>
      <xdr:col>55</xdr:col>
      <xdr:colOff>0</xdr:colOff>
      <xdr:row>57</xdr:row>
      <xdr:rowOff>891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44077"/>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56564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2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78137</xdr:rowOff>
    </xdr:from>
    <xdr:to>
      <xdr:col>55</xdr:col>
      <xdr:colOff>50800</xdr:colOff>
      <xdr:row>58</xdr:row>
      <xdr:rowOff>8287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135227</xdr:rowOff>
    </xdr:from>
    <xdr:to>
      <xdr:col>50</xdr:col>
      <xdr:colOff>114300</xdr:colOff>
      <xdr:row>56</xdr:row>
      <xdr:rowOff>142877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6427"/>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83258</xdr:rowOff>
    </xdr:from>
    <xdr:to>
      <xdr:col>50</xdr:col>
      <xdr:colOff>165100</xdr:colOff>
      <xdr:row>58</xdr:row>
      <xdr:rowOff>13408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107597</xdr:rowOff>
    </xdr:from>
    <xdr:to>
      <xdr:col>45</xdr:col>
      <xdr:colOff>177800</xdr:colOff>
      <xdr:row>56</xdr:row>
      <xdr:rowOff>135227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65897"/>
          <a:ext cx="889000" cy="3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45417</xdr:rowOff>
    </xdr:from>
    <xdr:to>
      <xdr:col>46</xdr:col>
      <xdr:colOff>38100</xdr:colOff>
      <xdr:row>57</xdr:row>
      <xdr:rowOff>147017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138144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143971</xdr:rowOff>
    </xdr:from>
    <xdr:to>
      <xdr:col>41</xdr:col>
      <xdr:colOff>50800</xdr:colOff>
      <xdr:row>54</xdr:row>
      <xdr:rowOff>107597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716471"/>
          <a:ext cx="889000" cy="6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141295</xdr:rowOff>
    </xdr:from>
    <xdr:to>
      <xdr:col>41</xdr:col>
      <xdr:colOff>101600</xdr:colOff>
      <xdr:row>57</xdr:row>
      <xdr:rowOff>71445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62572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3312</xdr:rowOff>
    </xdr:from>
    <xdr:to>
      <xdr:col>36</xdr:col>
      <xdr:colOff>165100</xdr:colOff>
      <xdr:row>57</xdr:row>
      <xdr:rowOff>104912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121541</xdr:rowOff>
    </xdr:from>
    <xdr:to>
      <xdr:col>55</xdr:col>
      <xdr:colOff>50800</xdr:colOff>
      <xdr:row>57</xdr:row>
      <xdr:rowOff>51691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144418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92077</xdr:rowOff>
    </xdr:from>
    <xdr:to>
      <xdr:col>50</xdr:col>
      <xdr:colOff>165100</xdr:colOff>
      <xdr:row>57</xdr:row>
      <xdr:rowOff>22227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38754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84427</xdr:rowOff>
    </xdr:from>
    <xdr:to>
      <xdr:col>46</xdr:col>
      <xdr:colOff>38100</xdr:colOff>
      <xdr:row>57</xdr:row>
      <xdr:rowOff>14577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31104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6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56797</xdr:rowOff>
    </xdr:from>
    <xdr:to>
      <xdr:col>41</xdr:col>
      <xdr:colOff>101600</xdr:colOff>
      <xdr:row>54</xdr:row>
      <xdr:rowOff>158397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3474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9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93171</xdr:rowOff>
    </xdr:from>
    <xdr:to>
      <xdr:col>36</xdr:col>
      <xdr:colOff>165100</xdr:colOff>
      <xdr:row>51</xdr:row>
      <xdr:rowOff>23321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39848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4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16656</xdr:rowOff>
    </xdr:from>
    <xdr:to>
      <xdr:col>55</xdr:col>
      <xdr:colOff>0</xdr:colOff>
      <xdr:row>79</xdr:row>
      <xdr:rowOff>2673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89756"/>
          <a:ext cx="838200" cy="15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120365</xdr:rowOff>
    </xdr:from>
    <xdr:to>
      <xdr:col>50</xdr:col>
      <xdr:colOff>114300</xdr:colOff>
      <xdr:row>79</xdr:row>
      <xdr:rowOff>2673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93465"/>
          <a:ext cx="889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81274</xdr:rowOff>
    </xdr:from>
    <xdr:to>
      <xdr:col>45</xdr:col>
      <xdr:colOff>177800</xdr:colOff>
      <xdr:row>78</xdr:row>
      <xdr:rowOff>120365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5437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168066</xdr:rowOff>
    </xdr:from>
    <xdr:to>
      <xdr:col>41</xdr:col>
      <xdr:colOff>50800</xdr:colOff>
      <xdr:row>78</xdr:row>
      <xdr:rowOff>81274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512466"/>
          <a:ext cx="889000" cy="9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137306</xdr:rowOff>
    </xdr:from>
    <xdr:to>
      <xdr:col>55</xdr:col>
      <xdr:colOff>50800</xdr:colOff>
      <xdr:row>78</xdr:row>
      <xdr:rowOff>67456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115733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123323</xdr:rowOff>
    </xdr:from>
    <xdr:to>
      <xdr:col>50</xdr:col>
      <xdr:colOff>165100</xdr:colOff>
      <xdr:row>79</xdr:row>
      <xdr:rowOff>53473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44600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69565</xdr:rowOff>
    </xdr:from>
    <xdr:to>
      <xdr:col>46</xdr:col>
      <xdr:colOff>38100</xdr:colOff>
      <xdr:row>78</xdr:row>
      <xdr:rowOff>171165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162292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30474</xdr:rowOff>
    </xdr:from>
    <xdr:to>
      <xdr:col>41</xdr:col>
      <xdr:colOff>101600</xdr:colOff>
      <xdr:row>78</xdr:row>
      <xdr:rowOff>132074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123201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117266</xdr:rowOff>
    </xdr:from>
    <xdr:to>
      <xdr:col>36</xdr:col>
      <xdr:colOff>165100</xdr:colOff>
      <xdr:row>73</xdr:row>
      <xdr:rowOff>47416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4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63943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2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143408</xdr:rowOff>
    </xdr:from>
    <xdr:to>
      <xdr:col>54</xdr:col>
      <xdr:colOff>189865</xdr:colOff>
      <xdr:row>98</xdr:row>
      <xdr:rowOff>104801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6259708"/>
          <a:ext cx="1270" cy="64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108628</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104801</xdr:rowOff>
    </xdr:from>
    <xdr:to>
      <xdr:col>55</xdr:col>
      <xdr:colOff>88900</xdr:colOff>
      <xdr:row>98</xdr:row>
      <xdr:rowOff>104801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0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90085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603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143408</xdr:rowOff>
    </xdr:from>
    <xdr:to>
      <xdr:col>55</xdr:col>
      <xdr:colOff>88900</xdr:colOff>
      <xdr:row>94</xdr:row>
      <xdr:rowOff>143408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2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83725</xdr:rowOff>
    </xdr:from>
    <xdr:to>
      <xdr:col>55</xdr:col>
      <xdr:colOff>0</xdr:colOff>
      <xdr:row>96</xdr:row>
      <xdr:rowOff>133076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42925"/>
          <a:ext cx="838200" cy="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38532</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69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60105</xdr:rowOff>
    </xdr:from>
    <xdr:to>
      <xdr:col>55</xdr:col>
      <xdr:colOff>50800</xdr:colOff>
      <xdr:row>97</xdr:row>
      <xdr:rowOff>161705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72524</xdr:rowOff>
    </xdr:from>
    <xdr:to>
      <xdr:col>50</xdr:col>
      <xdr:colOff>114300</xdr:colOff>
      <xdr:row>96</xdr:row>
      <xdr:rowOff>83725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53172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66497</xdr:rowOff>
    </xdr:from>
    <xdr:to>
      <xdr:col>50</xdr:col>
      <xdr:colOff>165100</xdr:colOff>
      <xdr:row>97</xdr:row>
      <xdr:rowOff>168097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9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159224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78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144135</xdr:rowOff>
    </xdr:from>
    <xdr:to>
      <xdr:col>45</xdr:col>
      <xdr:colOff>177800</xdr:colOff>
      <xdr:row>96</xdr:row>
      <xdr:rowOff>72524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088985"/>
          <a:ext cx="889000" cy="44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44255</xdr:rowOff>
    </xdr:from>
    <xdr:to>
      <xdr:col>46</xdr:col>
      <xdr:colOff>38100</xdr:colOff>
      <xdr:row>97</xdr:row>
      <xdr:rowOff>145855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136982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7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139449</xdr:rowOff>
    </xdr:from>
    <xdr:to>
      <xdr:col>41</xdr:col>
      <xdr:colOff>50800</xdr:colOff>
      <xdr:row>93</xdr:row>
      <xdr:rowOff>144135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5569949"/>
          <a:ext cx="889000" cy="5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12164</xdr:rowOff>
    </xdr:from>
    <xdr:to>
      <xdr:col>41</xdr:col>
      <xdr:colOff>101600</xdr:colOff>
      <xdr:row>97</xdr:row>
      <xdr:rowOff>113764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104891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82276</xdr:rowOff>
    </xdr:from>
    <xdr:to>
      <xdr:col>55</xdr:col>
      <xdr:colOff>50800</xdr:colOff>
      <xdr:row>97</xdr:row>
      <xdr:rowOff>12426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105153</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32925</xdr:rowOff>
    </xdr:from>
    <xdr:to>
      <xdr:col>50</xdr:col>
      <xdr:colOff>165100</xdr:colOff>
      <xdr:row>96</xdr:row>
      <xdr:rowOff>134525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151052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21724</xdr:rowOff>
    </xdr:from>
    <xdr:to>
      <xdr:col>46</xdr:col>
      <xdr:colOff>38100</xdr:colOff>
      <xdr:row>96</xdr:row>
      <xdr:rowOff>123324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139851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93335</xdr:rowOff>
    </xdr:from>
    <xdr:to>
      <xdr:col>41</xdr:col>
      <xdr:colOff>101600</xdr:colOff>
      <xdr:row>94</xdr:row>
      <xdr:rowOff>23485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40012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581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88649</xdr:rowOff>
    </xdr:from>
    <xdr:to>
      <xdr:col>36</xdr:col>
      <xdr:colOff>165100</xdr:colOff>
      <xdr:row>91</xdr:row>
      <xdr:rowOff>18799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55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35326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672795" y="152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70412</xdr:rowOff>
    </xdr:from>
    <xdr:to>
      <xdr:col>85</xdr:col>
      <xdr:colOff>127000</xdr:colOff>
      <xdr:row>39</xdr:row>
      <xdr:rowOff>83420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14062"/>
          <a:ext cx="838200" cy="3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78348</xdr:rowOff>
    </xdr:from>
    <xdr:to>
      <xdr:col>81</xdr:col>
      <xdr:colOff>50800</xdr:colOff>
      <xdr:row>39</xdr:row>
      <xdr:rowOff>83420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64898"/>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31463</xdr:rowOff>
    </xdr:from>
    <xdr:to>
      <xdr:col>76</xdr:col>
      <xdr:colOff>114300</xdr:colOff>
      <xdr:row>39</xdr:row>
      <xdr:rowOff>78348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8013"/>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103734</xdr:rowOff>
    </xdr:from>
    <xdr:to>
      <xdr:col>71</xdr:col>
      <xdr:colOff>177800</xdr:colOff>
      <xdr:row>39</xdr:row>
      <xdr:rowOff>31463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18834"/>
          <a:ext cx="889000" cy="9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19612</xdr:rowOff>
    </xdr:from>
    <xdr:to>
      <xdr:col>85</xdr:col>
      <xdr:colOff>177800</xdr:colOff>
      <xdr:row>37</xdr:row>
      <xdr:rowOff>121212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42489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32620</xdr:rowOff>
    </xdr:from>
    <xdr:to>
      <xdr:col>81</xdr:col>
      <xdr:colOff>101600</xdr:colOff>
      <xdr:row>39</xdr:row>
      <xdr:rowOff>134220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125347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8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27548</xdr:rowOff>
    </xdr:from>
    <xdr:to>
      <xdr:col>76</xdr:col>
      <xdr:colOff>165100</xdr:colOff>
      <xdr:row>39</xdr:row>
      <xdr:rowOff>129148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120275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152113</xdr:rowOff>
    </xdr:from>
    <xdr:to>
      <xdr:col>72</xdr:col>
      <xdr:colOff>38100</xdr:colOff>
      <xdr:row>39</xdr:row>
      <xdr:rowOff>82263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98790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4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171061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3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52470</xdr:rowOff>
    </xdr:from>
    <xdr:to>
      <xdr:col>85</xdr:col>
      <xdr:colOff>126364</xdr:colOff>
      <xdr:row>78</xdr:row>
      <xdr:rowOff>81274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739770"/>
          <a:ext cx="1269" cy="714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85101</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81274</xdr:rowOff>
    </xdr:from>
    <xdr:to>
      <xdr:col>86</xdr:col>
      <xdr:colOff>25400</xdr:colOff>
      <xdr:row>78</xdr:row>
      <xdr:rowOff>81274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54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170597</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51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52470</xdr:rowOff>
    </xdr:from>
    <xdr:to>
      <xdr:col>86</xdr:col>
      <xdr:colOff>25400</xdr:colOff>
      <xdr:row>74</xdr:row>
      <xdr:rowOff>52470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73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31627</xdr:rowOff>
    </xdr:from>
    <xdr:to>
      <xdr:col>85</xdr:col>
      <xdr:colOff>127000</xdr:colOff>
      <xdr:row>75</xdr:row>
      <xdr:rowOff>92092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547477"/>
          <a:ext cx="838200" cy="4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168574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9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18697</xdr:rowOff>
    </xdr:from>
    <xdr:to>
      <xdr:col>85</xdr:col>
      <xdr:colOff>177800</xdr:colOff>
      <xdr:row>77</xdr:row>
      <xdr:rowOff>120297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22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101135</xdr:rowOff>
    </xdr:from>
    <xdr:to>
      <xdr:col>81</xdr:col>
      <xdr:colOff>50800</xdr:colOff>
      <xdr:row>73</xdr:row>
      <xdr:rowOff>31627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445535"/>
          <a:ext cx="889000" cy="1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482</xdr:rowOff>
    </xdr:from>
    <xdr:to>
      <xdr:col>81</xdr:col>
      <xdr:colOff>101600</xdr:colOff>
      <xdr:row>77</xdr:row>
      <xdr:rowOff>102082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0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93209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101135</xdr:rowOff>
    </xdr:from>
    <xdr:to>
      <xdr:col>76</xdr:col>
      <xdr:colOff>114300</xdr:colOff>
      <xdr:row>73</xdr:row>
      <xdr:rowOff>82042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445535"/>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10847</xdr:rowOff>
    </xdr:from>
    <xdr:to>
      <xdr:col>76</xdr:col>
      <xdr:colOff>165100</xdr:colOff>
      <xdr:row>77</xdr:row>
      <xdr:rowOff>112447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103574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3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84571</xdr:rowOff>
    </xdr:from>
    <xdr:to>
      <xdr:col>71</xdr:col>
      <xdr:colOff>177800</xdr:colOff>
      <xdr:row>73</xdr:row>
      <xdr:rowOff>82042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428971"/>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22180</xdr:rowOff>
    </xdr:from>
    <xdr:to>
      <xdr:col>72</xdr:col>
      <xdr:colOff>38100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21614</xdr:rowOff>
    </xdr:from>
    <xdr:to>
      <xdr:col>67</xdr:col>
      <xdr:colOff>101600</xdr:colOff>
      <xdr:row>77</xdr:row>
      <xdr:rowOff>123214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114341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41292</xdr:rowOff>
    </xdr:from>
    <xdr:to>
      <xdr:col>85</xdr:col>
      <xdr:colOff>177800</xdr:colOff>
      <xdr:row>75</xdr:row>
      <xdr:rowOff>142892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64169</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5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152277</xdr:rowOff>
    </xdr:from>
    <xdr:to>
      <xdr:col>81</xdr:col>
      <xdr:colOff>101600</xdr:colOff>
      <xdr:row>73</xdr:row>
      <xdr:rowOff>82427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4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98954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27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50335</xdr:rowOff>
    </xdr:from>
    <xdr:to>
      <xdr:col>76</xdr:col>
      <xdr:colOff>165100</xdr:colOff>
      <xdr:row>72</xdr:row>
      <xdr:rowOff>151935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3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168462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16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31242</xdr:rowOff>
    </xdr:from>
    <xdr:to>
      <xdr:col>72</xdr:col>
      <xdr:colOff>38100</xdr:colOff>
      <xdr:row>73</xdr:row>
      <xdr:rowOff>132842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149369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3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33771</xdr:rowOff>
    </xdr:from>
    <xdr:to>
      <xdr:col>67</xdr:col>
      <xdr:colOff>101600</xdr:colOff>
      <xdr:row>72</xdr:row>
      <xdr:rowOff>135371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3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151898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15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57290</xdr:rowOff>
    </xdr:from>
    <xdr:to>
      <xdr:col>85</xdr:col>
      <xdr:colOff>127000</xdr:colOff>
      <xdr:row>98</xdr:row>
      <xdr:rowOff>99969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345040"/>
          <a:ext cx="838200" cy="5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33652</xdr:rowOff>
    </xdr:from>
    <xdr:to>
      <xdr:col>81</xdr:col>
      <xdr:colOff>50800</xdr:colOff>
      <xdr:row>98</xdr:row>
      <xdr:rowOff>99969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835752"/>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129491</xdr:rowOff>
    </xdr:from>
    <xdr:to>
      <xdr:col>76</xdr:col>
      <xdr:colOff>114300</xdr:colOff>
      <xdr:row>98</xdr:row>
      <xdr:rowOff>33652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760141"/>
          <a:ext cx="889000" cy="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129491</xdr:rowOff>
    </xdr:from>
    <xdr:to>
      <xdr:col>71</xdr:col>
      <xdr:colOff>177800</xdr:colOff>
      <xdr:row>98</xdr:row>
      <xdr:rowOff>111144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60141"/>
          <a:ext cx="889000" cy="1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6490</xdr:rowOff>
    </xdr:from>
    <xdr:to>
      <xdr:col>85</xdr:col>
      <xdr:colOff>177800</xdr:colOff>
      <xdr:row>95</xdr:row>
      <xdr:rowOff>108090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29367</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1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49169</xdr:rowOff>
    </xdr:from>
    <xdr:to>
      <xdr:col>81</xdr:col>
      <xdr:colOff>101600</xdr:colOff>
      <xdr:row>98</xdr:row>
      <xdr:rowOff>150769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141896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9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154302</xdr:rowOff>
    </xdr:from>
    <xdr:to>
      <xdr:col>76</xdr:col>
      <xdr:colOff>165100</xdr:colOff>
      <xdr:row>98</xdr:row>
      <xdr:rowOff>84452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78691</xdr:rowOff>
    </xdr:from>
    <xdr:to>
      <xdr:col>72</xdr:col>
      <xdr:colOff>38100</xdr:colOff>
      <xdr:row>98</xdr:row>
      <xdr:rowOff>8841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60344</xdr:rowOff>
    </xdr:from>
    <xdr:to>
      <xdr:col>67</xdr:col>
      <xdr:colOff>101600</xdr:colOff>
      <xdr:row>98</xdr:row>
      <xdr:rowOff>161944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6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153071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95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28463</xdr:rowOff>
    </xdr:from>
    <xdr:to>
      <xdr:col>116</xdr:col>
      <xdr:colOff>63500</xdr:colOff>
      <xdr:row>36</xdr:row>
      <xdr:rowOff>66388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200663"/>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66388</xdr:rowOff>
    </xdr:from>
    <xdr:to>
      <xdr:col>111</xdr:col>
      <xdr:colOff>177800</xdr:colOff>
      <xdr:row>36</xdr:row>
      <xdr:rowOff>154285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238588"/>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148981</xdr:rowOff>
    </xdr:from>
    <xdr:to>
      <xdr:col>107</xdr:col>
      <xdr:colOff>50800</xdr:colOff>
      <xdr:row>36</xdr:row>
      <xdr:rowOff>154285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32118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148981</xdr:rowOff>
    </xdr:from>
    <xdr:to>
      <xdr:col>102</xdr:col>
      <xdr:colOff>114300</xdr:colOff>
      <xdr:row>37</xdr:row>
      <xdr:rowOff>158536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321181"/>
          <a:ext cx="889000" cy="18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149113</xdr:rowOff>
    </xdr:from>
    <xdr:to>
      <xdr:col>116</xdr:col>
      <xdr:colOff>114300</xdr:colOff>
      <xdr:row>36</xdr:row>
      <xdr:rowOff>79263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1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540</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0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15588</xdr:rowOff>
    </xdr:from>
    <xdr:to>
      <xdr:col>112</xdr:col>
      <xdr:colOff>38100</xdr:colOff>
      <xdr:row>36</xdr:row>
      <xdr:rowOff>117188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133715</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9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103485</xdr:rowOff>
    </xdr:from>
    <xdr:to>
      <xdr:col>107</xdr:col>
      <xdr:colOff>101600</xdr:colOff>
      <xdr:row>37</xdr:row>
      <xdr:rowOff>33635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50162</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60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98181</xdr:rowOff>
    </xdr:from>
    <xdr:to>
      <xdr:col>102</xdr:col>
      <xdr:colOff>165100</xdr:colOff>
      <xdr:row>37</xdr:row>
      <xdr:rowOff>28331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2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44858</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60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107736</xdr:rowOff>
    </xdr:from>
    <xdr:to>
      <xdr:col>98</xdr:col>
      <xdr:colOff>38100</xdr:colOff>
      <xdr:row>38</xdr:row>
      <xdr:rowOff>37886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4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54413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12770</xdr:rowOff>
    </xdr:from>
    <xdr:to>
      <xdr:col>116</xdr:col>
      <xdr:colOff>63500</xdr:colOff>
      <xdr:row>58</xdr:row>
      <xdr:rowOff>15742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9568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142101</xdr:rowOff>
    </xdr:from>
    <xdr:to>
      <xdr:col>111</xdr:col>
      <xdr:colOff>177800</xdr:colOff>
      <xdr:row>58</xdr:row>
      <xdr:rowOff>15742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9571851"/>
          <a:ext cx="889000" cy="3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142101</xdr:rowOff>
    </xdr:from>
    <xdr:to>
      <xdr:col>107</xdr:col>
      <xdr:colOff>50800</xdr:colOff>
      <xdr:row>58</xdr:row>
      <xdr:rowOff>18771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9571851"/>
          <a:ext cx="889000" cy="3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167453</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18771</xdr:rowOff>
    </xdr:from>
    <xdr:to>
      <xdr:col>102</xdr:col>
      <xdr:colOff>114300</xdr:colOff>
      <xdr:row>58</xdr:row>
      <xdr:rowOff>21742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656300" y="99628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133420</xdr:rowOff>
    </xdr:from>
    <xdr:to>
      <xdr:col>116</xdr:col>
      <xdr:colOff>114300</xdr:colOff>
      <xdr:row>58</xdr:row>
      <xdr:rowOff>63570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48347</xdr:rowOff>
    </xdr:from>
    <xdr:ext cx="378565"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82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136392</xdr:rowOff>
    </xdr:from>
    <xdr:to>
      <xdr:col>112</xdr:col>
      <xdr:colOff>38100</xdr:colOff>
      <xdr:row>58</xdr:row>
      <xdr:rowOff>66542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57669</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001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91301</xdr:rowOff>
    </xdr:from>
    <xdr:to>
      <xdr:col>107</xdr:col>
      <xdr:colOff>101600</xdr:colOff>
      <xdr:row>56</xdr:row>
      <xdr:rowOff>21451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37978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139421</xdr:rowOff>
    </xdr:from>
    <xdr:to>
      <xdr:col>102</xdr:col>
      <xdr:colOff>165100</xdr:colOff>
      <xdr:row>58</xdr:row>
      <xdr:rowOff>69571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60698</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004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142392</xdr:rowOff>
    </xdr:from>
    <xdr:to>
      <xdr:col>98</xdr:col>
      <xdr:colOff>38100</xdr:colOff>
      <xdr:row>58</xdr:row>
      <xdr:rowOff>72542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63669</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99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7922</xdr:rowOff>
    </xdr:from>
    <xdr:to>
      <xdr:col>116</xdr:col>
      <xdr:colOff>63500</xdr:colOff>
      <xdr:row>77</xdr:row>
      <xdr:rowOff>15976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1323300" y="13209572"/>
          <a:ext cx="8382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7922</xdr:rowOff>
    </xdr:from>
    <xdr:to>
      <xdr:col>111</xdr:col>
      <xdr:colOff>177800</xdr:colOff>
      <xdr:row>77</xdr:row>
      <xdr:rowOff>16706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3209572"/>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16706</xdr:rowOff>
    </xdr:from>
    <xdr:to>
      <xdr:col>107</xdr:col>
      <xdr:colOff>50800</xdr:colOff>
      <xdr:row>77</xdr:row>
      <xdr:rowOff>25819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3218356"/>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154572</xdr:rowOff>
    </xdr:from>
    <xdr:to>
      <xdr:col>102</xdr:col>
      <xdr:colOff>114300</xdr:colOff>
      <xdr:row>77</xdr:row>
      <xdr:rowOff>25819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3013322"/>
          <a:ext cx="889000" cy="2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136626</xdr:rowOff>
    </xdr:from>
    <xdr:to>
      <xdr:col>116</xdr:col>
      <xdr:colOff>114300</xdr:colOff>
      <xdr:row>77</xdr:row>
      <xdr:rowOff>66776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31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159503</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0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128572</xdr:rowOff>
    </xdr:from>
    <xdr:to>
      <xdr:col>112</xdr:col>
      <xdr:colOff>38100</xdr:colOff>
      <xdr:row>77</xdr:row>
      <xdr:rowOff>58722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31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75249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3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137356</xdr:rowOff>
    </xdr:from>
    <xdr:to>
      <xdr:col>107</xdr:col>
      <xdr:colOff>101600</xdr:colOff>
      <xdr:row>77</xdr:row>
      <xdr:rowOff>67506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31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84034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146469</xdr:rowOff>
    </xdr:from>
    <xdr:to>
      <xdr:col>102</xdr:col>
      <xdr:colOff>165100</xdr:colOff>
      <xdr:row>77</xdr:row>
      <xdr:rowOff>76619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31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93145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103772</xdr:rowOff>
    </xdr:from>
    <xdr:to>
      <xdr:col>98</xdr:col>
      <xdr:colOff>38100</xdr:colOff>
      <xdr:row>76</xdr:row>
      <xdr:rowOff>33922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9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50449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類似団体と比較し予算規模が大きいことから、類似団体平均以上となる費目が多い。人件費は人口当たり職員数が類似団体平均を上回っていることや、</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以下、「震災」という）に対する時間外勤務手当の増も特殊要因となっている。物件費が大きく増加している要因は、震災に係る災害廃棄物処理・公費解体の費用が発生したためである。維持補修費は除雪経費の減や、震災により通常の施設・設備修繕等が実施されなかったことが影響し減となった。扶助費は、低所得世帯支援給付金や物価高騰対応重点支援給付事業（低所得世帯支援枠）が影響し増となった。補助費は大きく減少したが、新焼却処理施設建設事業の完了により一部事務組合への負担金が減となったことが主な要因である。普通建設事業については、統合保育所整備事業や、大屋根広場整備事業、松波分団詰所整備などの事業を実施したが、震災により見送りが必要となった事業もあったため、前年度と比較すると減となった。災害復旧事業費は震災の影響で急増しており、今後さらに費用は増加する見込みである。公債費は、</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において繰上償還を実施しなかったことから大きく減少している。しかし、震災に係る財政需要を鑑みると、今後しばらくは繰上償還の実施は困難であり、かつ多額の地方債を発行することから公債費は増加に向かう見込みである。積立金は大きく増加しているが、震災にかかる支援金や寄付金（ふるさと納税）を原資として、財政調整基金等の積み増しや、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能登半島地震復興基金を創設・積立てしたことが主な要因である。投資及び出資金及び繰出金は基準に応じた額を支出しているものであり、各会計における事業費に左右されるため過大な支出がないか注視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年度以降は、震災復旧が本格化することから単純な過年度比較・類似団体比較はできないが、復旧・復興と財政運営のバランスをとりながら計画的に事業を実施していく必要がある。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15,187
15,029
273.27
17,442,858
16,543,198
779,111
9,039,456
20,086,242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98781</xdr:rowOff>
    </xdr:from>
    <xdr:to>
      <xdr:col>24</xdr:col>
      <xdr:colOff>63500</xdr:colOff>
      <xdr:row>35</xdr:row>
      <xdr:rowOff>112497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9953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98781</xdr:rowOff>
    </xdr:from>
    <xdr:to>
      <xdr:col>19</xdr:col>
      <xdr:colOff>177800</xdr:colOff>
      <xdr:row>35</xdr:row>
      <xdr:rowOff>141986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953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36</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2736"/>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37744</xdr:rowOff>
    </xdr:from>
    <xdr:to>
      <xdr:col>10</xdr:col>
      <xdr:colOff>114300</xdr:colOff>
      <xdr:row>36</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994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61697</xdr:rowOff>
    </xdr:from>
    <xdr:to>
      <xdr:col>24</xdr:col>
      <xdr:colOff>114300</xdr:colOff>
      <xdr:row>35</xdr:row>
      <xdr:rowOff>163297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47981</xdr:rowOff>
    </xdr:from>
    <xdr:to>
      <xdr:col>20</xdr:col>
      <xdr:colOff>38100</xdr:colOff>
      <xdr:row>35</xdr:row>
      <xdr:rowOff>149581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166108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91186</xdr:rowOff>
    </xdr:from>
    <xdr:to>
      <xdr:col>15</xdr:col>
      <xdr:colOff>101600</xdr:colOff>
      <xdr:row>36</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158394</xdr:rowOff>
    </xdr:from>
    <xdr:to>
      <xdr:col>10</xdr:col>
      <xdr:colOff>165100</xdr:colOff>
      <xdr:row>36</xdr:row>
      <xdr:rowOff>88544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105071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165710</xdr:rowOff>
    </xdr:from>
    <xdr:to>
      <xdr:col>6</xdr:col>
      <xdr:colOff>38100</xdr:colOff>
      <xdr:row>36</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153687</xdr:rowOff>
    </xdr:from>
    <xdr:to>
      <xdr:col>24</xdr:col>
      <xdr:colOff>63500</xdr:colOff>
      <xdr:row>57</xdr:row>
      <xdr:rowOff>50807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11987"/>
          <a:ext cx="838200" cy="4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24587</xdr:rowOff>
    </xdr:from>
    <xdr:to>
      <xdr:col>19</xdr:col>
      <xdr:colOff>177800</xdr:colOff>
      <xdr:row>57</xdr:row>
      <xdr:rowOff>50807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7237"/>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159052</xdr:rowOff>
    </xdr:from>
    <xdr:to>
      <xdr:col>15</xdr:col>
      <xdr:colOff>50800</xdr:colOff>
      <xdr:row>57</xdr:row>
      <xdr:rowOff>24587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45902"/>
          <a:ext cx="889000" cy="55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159052</xdr:rowOff>
    </xdr:from>
    <xdr:to>
      <xdr:col>10</xdr:col>
      <xdr:colOff>114300</xdr:colOff>
      <xdr:row>54</xdr:row>
      <xdr:rowOff>3383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45902"/>
          <a:ext cx="8890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102887</xdr:rowOff>
    </xdr:from>
    <xdr:to>
      <xdr:col>24</xdr:col>
      <xdr:colOff>114300</xdr:colOff>
      <xdr:row>55</xdr:row>
      <xdr:rowOff>33037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125764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xdr:rowOff>
    </xdr:from>
    <xdr:to>
      <xdr:col>20</xdr:col>
      <xdr:colOff>38100</xdr:colOff>
      <xdr:row>57</xdr:row>
      <xdr:rowOff>101607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118134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145237</xdr:rowOff>
    </xdr:from>
    <xdr:to>
      <xdr:col>15</xdr:col>
      <xdr:colOff>101600</xdr:colOff>
      <xdr:row>57</xdr:row>
      <xdr:rowOff>75387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91914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108252</xdr:rowOff>
    </xdr:from>
    <xdr:to>
      <xdr:col>10</xdr:col>
      <xdr:colOff>165100</xdr:colOff>
      <xdr:row>54</xdr:row>
      <xdr:rowOff>38402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54929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7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124033</xdr:rowOff>
    </xdr:from>
    <xdr:to>
      <xdr:col>6</xdr:col>
      <xdr:colOff>38100</xdr:colOff>
      <xdr:row>54</xdr:row>
      <xdr:rowOff>54183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70710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98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131090</xdr:rowOff>
    </xdr:from>
    <xdr:to>
      <xdr:col>24</xdr:col>
      <xdr:colOff>63500</xdr:colOff>
      <xdr:row>74</xdr:row>
      <xdr:rowOff>115958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04040"/>
          <a:ext cx="838200" cy="49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115958</xdr:rowOff>
    </xdr:from>
    <xdr:to>
      <xdr:col>19</xdr:col>
      <xdr:colOff>177800</xdr:colOff>
      <xdr:row>74</xdr:row>
      <xdr:rowOff>131514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03258"/>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131514</xdr:rowOff>
    </xdr:from>
    <xdr:to>
      <xdr:col>15</xdr:col>
      <xdr:colOff>50800</xdr:colOff>
      <xdr:row>76</xdr:row>
      <xdr:rowOff>99467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18814"/>
          <a:ext cx="889000" cy="3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99467</xdr:rowOff>
    </xdr:from>
    <xdr:to>
      <xdr:col>10</xdr:col>
      <xdr:colOff>114300</xdr:colOff>
      <xdr:row>76</xdr:row>
      <xdr:rowOff>145872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9667"/>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80290</xdr:rowOff>
    </xdr:from>
    <xdr:to>
      <xdr:col>24</xdr:col>
      <xdr:colOff>114300</xdr:colOff>
      <xdr:row>72</xdr:row>
      <xdr:rowOff>10440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103167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0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65158</xdr:rowOff>
    </xdr:from>
    <xdr:to>
      <xdr:col>20</xdr:col>
      <xdr:colOff>38100</xdr:colOff>
      <xdr:row>74</xdr:row>
      <xdr:rowOff>166758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80714</xdr:rowOff>
    </xdr:from>
    <xdr:to>
      <xdr:col>15</xdr:col>
      <xdr:colOff>101600</xdr:colOff>
      <xdr:row>75</xdr:row>
      <xdr:rowOff>10864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27391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48667</xdr:rowOff>
    </xdr:from>
    <xdr:to>
      <xdr:col>10</xdr:col>
      <xdr:colOff>165100</xdr:colOff>
      <xdr:row>76</xdr:row>
      <xdr:rowOff>150267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95072</xdr:rowOff>
    </xdr:from>
    <xdr:to>
      <xdr:col>6</xdr:col>
      <xdr:colOff>38100</xdr:colOff>
      <xdr:row>77</xdr:row>
      <xdr:rowOff>25222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41749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70789</xdr:rowOff>
    </xdr:from>
    <xdr:to>
      <xdr:col>24</xdr:col>
      <xdr:colOff>63500</xdr:colOff>
      <xdr:row>91</xdr:row>
      <xdr:rowOff>108547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01289"/>
          <a:ext cx="838200" cy="20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70789</xdr:rowOff>
    </xdr:from>
    <xdr:to>
      <xdr:col>19</xdr:col>
      <xdr:colOff>177800</xdr:colOff>
      <xdr:row>91</xdr:row>
      <xdr:rowOff>114440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01289"/>
          <a:ext cx="889000" cy="2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114440</xdr:rowOff>
    </xdr:from>
    <xdr:to>
      <xdr:col>15</xdr:col>
      <xdr:colOff>50800</xdr:colOff>
      <xdr:row>95</xdr:row>
      <xdr:rowOff>8319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716390"/>
          <a:ext cx="889000" cy="5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8319</xdr:rowOff>
    </xdr:from>
    <xdr:to>
      <xdr:col>10</xdr:col>
      <xdr:colOff>114300</xdr:colOff>
      <xdr:row>95</xdr:row>
      <xdr:rowOff>43066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9606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57747</xdr:rowOff>
    </xdr:from>
    <xdr:to>
      <xdr:col>24</xdr:col>
      <xdr:colOff>114300</xdr:colOff>
      <xdr:row>91</xdr:row>
      <xdr:rowOff>159347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80624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1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19989</xdr:rowOff>
    </xdr:from>
    <xdr:to>
      <xdr:col>20</xdr:col>
      <xdr:colOff>38100</xdr:colOff>
      <xdr:row>90</xdr:row>
      <xdr:rowOff>121589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138116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2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63640</xdr:rowOff>
    </xdr:from>
    <xdr:to>
      <xdr:col>15</xdr:col>
      <xdr:colOff>101600</xdr:colOff>
      <xdr:row>91</xdr:row>
      <xdr:rowOff>165240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6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10317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44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128969</xdr:rowOff>
    </xdr:from>
    <xdr:to>
      <xdr:col>10</xdr:col>
      <xdr:colOff>165100</xdr:colOff>
      <xdr:row>95</xdr:row>
      <xdr:rowOff>59119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163716</xdr:rowOff>
    </xdr:from>
    <xdr:to>
      <xdr:col>6</xdr:col>
      <xdr:colOff>38100</xdr:colOff>
      <xdr:row>95</xdr:row>
      <xdr:rowOff>93866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110393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57404</xdr:rowOff>
    </xdr:from>
    <xdr:to>
      <xdr:col>55</xdr:col>
      <xdr:colOff>0</xdr:colOff>
      <xdr:row>36</xdr:row>
      <xdr:rowOff>57633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296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142443</xdr:rowOff>
    </xdr:from>
    <xdr:to>
      <xdr:col>50</xdr:col>
      <xdr:colOff>114300</xdr:colOff>
      <xdr:row>36</xdr:row>
      <xdr:rowOff>57633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43193"/>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142443</xdr:rowOff>
    </xdr:from>
    <xdr:to>
      <xdr:col>45</xdr:col>
      <xdr:colOff>177800</xdr:colOff>
      <xdr:row>36</xdr:row>
      <xdr:rowOff>5283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43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166675</xdr:rowOff>
    </xdr:from>
    <xdr:to>
      <xdr:col>41</xdr:col>
      <xdr:colOff>50800</xdr:colOff>
      <xdr:row>36</xdr:row>
      <xdr:rowOff>5283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6742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6604</xdr:rowOff>
    </xdr:from>
    <xdr:to>
      <xdr:col>55</xdr:col>
      <xdr:colOff>50800</xdr:colOff>
      <xdr:row>36</xdr:row>
      <xdr:rowOff>108204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29481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6833</xdr:rowOff>
    </xdr:from>
    <xdr:to>
      <xdr:col>50</xdr:col>
      <xdr:colOff>165100</xdr:colOff>
      <xdr:row>36</xdr:row>
      <xdr:rowOff>108433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124960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91643</xdr:rowOff>
    </xdr:from>
    <xdr:to>
      <xdr:col>46</xdr:col>
      <xdr:colOff>38100</xdr:colOff>
      <xdr:row>36</xdr:row>
      <xdr:rowOff>21793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38320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125933</xdr:rowOff>
    </xdr:from>
    <xdr:to>
      <xdr:col>41</xdr:col>
      <xdr:colOff>101600</xdr:colOff>
      <xdr:row>36</xdr:row>
      <xdr:rowOff>56083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72610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115875</xdr:rowOff>
    </xdr:from>
    <xdr:to>
      <xdr:col>36</xdr:col>
      <xdr:colOff>165100</xdr:colOff>
      <xdr:row>36</xdr:row>
      <xdr:rowOff>46025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62552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30569</xdr:rowOff>
    </xdr:from>
    <xdr:to>
      <xdr:col>55</xdr:col>
      <xdr:colOff>0</xdr:colOff>
      <xdr:row>54</xdr:row>
      <xdr:rowOff>49326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88869"/>
          <a:ext cx="8382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49326</xdr:rowOff>
    </xdr:from>
    <xdr:to>
      <xdr:col>50</xdr:col>
      <xdr:colOff>114300</xdr:colOff>
      <xdr:row>54</xdr:row>
      <xdr:rowOff>137033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07626"/>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137033</xdr:rowOff>
    </xdr:from>
    <xdr:to>
      <xdr:col>45</xdr:col>
      <xdr:colOff>177800</xdr:colOff>
      <xdr:row>55</xdr:row>
      <xdr:rowOff>50635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95333"/>
          <a:ext cx="889000" cy="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16751</xdr:rowOff>
    </xdr:from>
    <xdr:to>
      <xdr:col>41</xdr:col>
      <xdr:colOff>50800</xdr:colOff>
      <xdr:row>55</xdr:row>
      <xdr:rowOff>50635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46501"/>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151219</xdr:rowOff>
    </xdr:from>
    <xdr:to>
      <xdr:col>55</xdr:col>
      <xdr:colOff>50800</xdr:colOff>
      <xdr:row>54</xdr:row>
      <xdr:rowOff>81369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2646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169976</xdr:rowOff>
    </xdr:from>
    <xdr:to>
      <xdr:col>50</xdr:col>
      <xdr:colOff>165100</xdr:colOff>
      <xdr:row>54</xdr:row>
      <xdr:rowOff>100126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116653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86233</xdr:rowOff>
    </xdr:from>
    <xdr:to>
      <xdr:col>46</xdr:col>
      <xdr:colOff>38100</xdr:colOff>
      <xdr:row>55</xdr:row>
      <xdr:rowOff>16383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32910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171285</xdr:rowOff>
    </xdr:from>
    <xdr:to>
      <xdr:col>41</xdr:col>
      <xdr:colOff>101600</xdr:colOff>
      <xdr:row>55</xdr:row>
      <xdr:rowOff>101435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117962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137401</xdr:rowOff>
    </xdr:from>
    <xdr:to>
      <xdr:col>36</xdr:col>
      <xdr:colOff>165100</xdr:colOff>
      <xdr:row>55</xdr:row>
      <xdr:rowOff>67551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84078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62090</xdr:rowOff>
    </xdr:from>
    <xdr:to>
      <xdr:col>55</xdr:col>
      <xdr:colOff>0</xdr:colOff>
      <xdr:row>75</xdr:row>
      <xdr:rowOff>116916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20840"/>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167170</xdr:rowOff>
    </xdr:from>
    <xdr:to>
      <xdr:col>50</xdr:col>
      <xdr:colOff>114300</xdr:colOff>
      <xdr:row>75</xdr:row>
      <xdr:rowOff>62090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683020"/>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4331</xdr:rowOff>
    </xdr:from>
    <xdr:to>
      <xdr:col>45</xdr:col>
      <xdr:colOff>177800</xdr:colOff>
      <xdr:row>73</xdr:row>
      <xdr:rowOff>167170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48731"/>
          <a:ext cx="889000" cy="3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4331</xdr:rowOff>
    </xdr:from>
    <xdr:to>
      <xdr:col>41</xdr:col>
      <xdr:colOff>50800</xdr:colOff>
      <xdr:row>76</xdr:row>
      <xdr:rowOff>76340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348731"/>
          <a:ext cx="889000" cy="7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66116</xdr:rowOff>
    </xdr:from>
    <xdr:to>
      <xdr:col>55</xdr:col>
      <xdr:colOff>50800</xdr:colOff>
      <xdr:row>75</xdr:row>
      <xdr:rowOff>167717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24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88993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11290</xdr:rowOff>
    </xdr:from>
    <xdr:to>
      <xdr:col>50</xdr:col>
      <xdr:colOff>165100</xdr:colOff>
      <xdr:row>75</xdr:row>
      <xdr:rowOff>112890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129417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116370</xdr:rowOff>
    </xdr:from>
    <xdr:to>
      <xdr:col>46</xdr:col>
      <xdr:colOff>38100</xdr:colOff>
      <xdr:row>74</xdr:row>
      <xdr:rowOff>46520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63047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124981</xdr:rowOff>
    </xdr:from>
    <xdr:to>
      <xdr:col>41</xdr:col>
      <xdr:colOff>101600</xdr:colOff>
      <xdr:row>72</xdr:row>
      <xdr:rowOff>55131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2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71658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0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25540</xdr:rowOff>
    </xdr:from>
    <xdr:to>
      <xdr:col>36</xdr:col>
      <xdr:colOff>165100</xdr:colOff>
      <xdr:row>76</xdr:row>
      <xdr:rowOff>127140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143667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132728</xdr:rowOff>
    </xdr:from>
    <xdr:to>
      <xdr:col>55</xdr:col>
      <xdr:colOff>0</xdr:colOff>
      <xdr:row>95</xdr:row>
      <xdr:rowOff>66332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49028"/>
          <a:ext cx="838200" cy="1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128739</xdr:rowOff>
    </xdr:from>
    <xdr:to>
      <xdr:col>50</xdr:col>
      <xdr:colOff>114300</xdr:colOff>
      <xdr:row>94</xdr:row>
      <xdr:rowOff>132728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73589"/>
          <a:ext cx="889000" cy="1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34162</xdr:rowOff>
    </xdr:from>
    <xdr:to>
      <xdr:col>45</xdr:col>
      <xdr:colOff>177800</xdr:colOff>
      <xdr:row>93</xdr:row>
      <xdr:rowOff>128739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979012"/>
          <a:ext cx="889000" cy="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17183</xdr:rowOff>
    </xdr:from>
    <xdr:to>
      <xdr:col>41</xdr:col>
      <xdr:colOff>50800</xdr:colOff>
      <xdr:row>93</xdr:row>
      <xdr:rowOff>34162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447683"/>
          <a:ext cx="889000" cy="5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15532</xdr:rowOff>
    </xdr:from>
    <xdr:to>
      <xdr:col>55</xdr:col>
      <xdr:colOff>50800</xdr:colOff>
      <xdr:row>95</xdr:row>
      <xdr:rowOff>117132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38409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81928</xdr:rowOff>
    </xdr:from>
    <xdr:to>
      <xdr:col>50</xdr:col>
      <xdr:colOff>165100</xdr:colOff>
      <xdr:row>95</xdr:row>
      <xdr:rowOff>12078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28605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77939</xdr:rowOff>
    </xdr:from>
    <xdr:to>
      <xdr:col>46</xdr:col>
      <xdr:colOff>38100</xdr:colOff>
      <xdr:row>94</xdr:row>
      <xdr:rowOff>8089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24616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9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154812</xdr:rowOff>
    </xdr:from>
    <xdr:to>
      <xdr:col>41</xdr:col>
      <xdr:colOff>101600</xdr:colOff>
      <xdr:row>93</xdr:row>
      <xdr:rowOff>84962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101489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70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137833</xdr:rowOff>
    </xdr:from>
    <xdr:to>
      <xdr:col>36</xdr:col>
      <xdr:colOff>165100</xdr:colOff>
      <xdr:row>90</xdr:row>
      <xdr:rowOff>67983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3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84510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17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53093</xdr:rowOff>
    </xdr:from>
    <xdr:to>
      <xdr:col>85</xdr:col>
      <xdr:colOff>127000</xdr:colOff>
      <xdr:row>32</xdr:row>
      <xdr:rowOff>64719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539493"/>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147081</xdr:rowOff>
    </xdr:from>
    <xdr:to>
      <xdr:col>81</xdr:col>
      <xdr:colOff>50800</xdr:colOff>
      <xdr:row>32</xdr:row>
      <xdr:rowOff>53093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462031"/>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147081</xdr:rowOff>
    </xdr:from>
    <xdr:to>
      <xdr:col>76</xdr:col>
      <xdr:colOff>114300</xdr:colOff>
      <xdr:row>32</xdr:row>
      <xdr:rowOff>152142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462031"/>
          <a:ext cx="889000" cy="1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152142</xdr:rowOff>
    </xdr:from>
    <xdr:to>
      <xdr:col>71</xdr:col>
      <xdr:colOff>177800</xdr:colOff>
      <xdr:row>35</xdr:row>
      <xdr:rowOff>42545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638542"/>
          <a:ext cx="889000" cy="40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13919</xdr:rowOff>
    </xdr:from>
    <xdr:to>
      <xdr:col>85</xdr:col>
      <xdr:colOff>177800</xdr:colOff>
      <xdr:row>32</xdr:row>
      <xdr:rowOff>115519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5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36796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35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2293</xdr:rowOff>
    </xdr:from>
    <xdr:to>
      <xdr:col>81</xdr:col>
      <xdr:colOff>101600</xdr:colOff>
      <xdr:row>32</xdr:row>
      <xdr:rowOff>103893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4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120420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2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96281</xdr:rowOff>
    </xdr:from>
    <xdr:to>
      <xdr:col>76</xdr:col>
      <xdr:colOff>165100</xdr:colOff>
      <xdr:row>32</xdr:row>
      <xdr:rowOff>26431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4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42958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1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101342</xdr:rowOff>
    </xdr:from>
    <xdr:to>
      <xdr:col>72</xdr:col>
      <xdr:colOff>38100</xdr:colOff>
      <xdr:row>33</xdr:row>
      <xdr:rowOff>31492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48019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3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163195</xdr:rowOff>
    </xdr:from>
    <xdr:to>
      <xdr:col>67</xdr:col>
      <xdr:colOff>101600</xdr:colOff>
      <xdr:row>35</xdr:row>
      <xdr:rowOff>93345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109872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149923</xdr:rowOff>
    </xdr:from>
    <xdr:to>
      <xdr:col>85</xdr:col>
      <xdr:colOff>127000</xdr:colOff>
      <xdr:row>56</xdr:row>
      <xdr:rowOff>32144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79673"/>
          <a:ext cx="8382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149923</xdr:rowOff>
    </xdr:from>
    <xdr:to>
      <xdr:col>81</xdr:col>
      <xdr:colOff>50800</xdr:colOff>
      <xdr:row>56</xdr:row>
      <xdr:rowOff>138620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79673"/>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62561</xdr:rowOff>
    </xdr:from>
    <xdr:to>
      <xdr:col>76</xdr:col>
      <xdr:colOff>114300</xdr:colOff>
      <xdr:row>56</xdr:row>
      <xdr:rowOff>138620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20861"/>
          <a:ext cx="889000" cy="4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62561</xdr:rowOff>
    </xdr:from>
    <xdr:to>
      <xdr:col>71</xdr:col>
      <xdr:colOff>177800</xdr:colOff>
      <xdr:row>54</xdr:row>
      <xdr:rowOff>80455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20861"/>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152794</xdr:rowOff>
    </xdr:from>
    <xdr:to>
      <xdr:col>85</xdr:col>
      <xdr:colOff>177800</xdr:colOff>
      <xdr:row>56</xdr:row>
      <xdr:rowOff>82944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4221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99123</xdr:rowOff>
    </xdr:from>
    <xdr:to>
      <xdr:col>81</xdr:col>
      <xdr:colOff>101600</xdr:colOff>
      <xdr:row>56</xdr:row>
      <xdr:rowOff>29273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45800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87820</xdr:rowOff>
    </xdr:from>
    <xdr:to>
      <xdr:col>76</xdr:col>
      <xdr:colOff>165100</xdr:colOff>
      <xdr:row>57</xdr:row>
      <xdr:rowOff>17970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11761</xdr:rowOff>
    </xdr:from>
    <xdr:to>
      <xdr:col>72</xdr:col>
      <xdr:colOff>38100</xdr:colOff>
      <xdr:row>54</xdr:row>
      <xdr:rowOff>113361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129888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29655</xdr:rowOff>
    </xdr:from>
    <xdr:to>
      <xdr:col>67</xdr:col>
      <xdr:colOff>101600</xdr:colOff>
      <xdr:row>54</xdr:row>
      <xdr:rowOff>131255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147782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70413</xdr:rowOff>
    </xdr:from>
    <xdr:to>
      <xdr:col>85</xdr:col>
      <xdr:colOff>127000</xdr:colOff>
      <xdr:row>79</xdr:row>
      <xdr:rowOff>83421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272063"/>
          <a:ext cx="838200" cy="3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78349</xdr:rowOff>
    </xdr:from>
    <xdr:to>
      <xdr:col>81</xdr:col>
      <xdr:colOff>50800</xdr:colOff>
      <xdr:row>79</xdr:row>
      <xdr:rowOff>83421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22899"/>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31463</xdr:rowOff>
    </xdr:from>
    <xdr:to>
      <xdr:col>76</xdr:col>
      <xdr:colOff>114300</xdr:colOff>
      <xdr:row>79</xdr:row>
      <xdr:rowOff>78349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6013"/>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103733</xdr:rowOff>
    </xdr:from>
    <xdr:to>
      <xdr:col>71</xdr:col>
      <xdr:colOff>177800</xdr:colOff>
      <xdr:row>79</xdr:row>
      <xdr:rowOff>31463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6833"/>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19613</xdr:rowOff>
    </xdr:from>
    <xdr:to>
      <xdr:col>85</xdr:col>
      <xdr:colOff>177800</xdr:colOff>
      <xdr:row>77</xdr:row>
      <xdr:rowOff>121213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42490</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0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32621</xdr:rowOff>
    </xdr:from>
    <xdr:to>
      <xdr:col>81</xdr:col>
      <xdr:colOff>101600</xdr:colOff>
      <xdr:row>79</xdr:row>
      <xdr:rowOff>134221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125348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27549</xdr:rowOff>
    </xdr:from>
    <xdr:to>
      <xdr:col>76</xdr:col>
      <xdr:colOff>165100</xdr:colOff>
      <xdr:row>79</xdr:row>
      <xdr:rowOff>129149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120276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152113</xdr:rowOff>
    </xdr:from>
    <xdr:to>
      <xdr:col>72</xdr:col>
      <xdr:colOff>38100</xdr:colOff>
      <xdr:row>79</xdr:row>
      <xdr:rowOff>82263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98790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171060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2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52471</xdr:rowOff>
    </xdr:from>
    <xdr:to>
      <xdr:col>85</xdr:col>
      <xdr:colOff>126364</xdr:colOff>
      <xdr:row>98</xdr:row>
      <xdr:rowOff>81274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6168771"/>
          <a:ext cx="1269" cy="71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85101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81274</xdr:rowOff>
    </xdr:from>
    <xdr:to>
      <xdr:col>86</xdr:col>
      <xdr:colOff>25400</xdr:colOff>
      <xdr:row>98</xdr:row>
      <xdr:rowOff>81274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170598</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94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94</xdr:row>
      <xdr:rowOff>52471</xdr:rowOff>
    </xdr:from>
    <xdr:to>
      <xdr:col>86</xdr:col>
      <xdr:colOff>25400</xdr:colOff>
      <xdr:row>94</xdr:row>
      <xdr:rowOff>52471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16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31628</xdr:rowOff>
    </xdr:from>
    <xdr:to>
      <xdr:col>85</xdr:col>
      <xdr:colOff>127000</xdr:colOff>
      <xdr:row>95</xdr:row>
      <xdr:rowOff>92092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976478"/>
          <a:ext cx="838200" cy="40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168574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27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18697</xdr:rowOff>
    </xdr:from>
    <xdr:to>
      <xdr:col>85</xdr:col>
      <xdr:colOff>177800</xdr:colOff>
      <xdr:row>97</xdr:row>
      <xdr:rowOff>120297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100830</xdr:rowOff>
    </xdr:from>
    <xdr:to>
      <xdr:col>81</xdr:col>
      <xdr:colOff>50800</xdr:colOff>
      <xdr:row>93</xdr:row>
      <xdr:rowOff>31628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874230"/>
          <a:ext cx="889000" cy="10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482</xdr:rowOff>
    </xdr:from>
    <xdr:to>
      <xdr:col>81</xdr:col>
      <xdr:colOff>101600</xdr:colOff>
      <xdr:row>97</xdr:row>
      <xdr:rowOff>102082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3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93209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100830</xdr:rowOff>
    </xdr:from>
    <xdr:to>
      <xdr:col>76</xdr:col>
      <xdr:colOff>114300</xdr:colOff>
      <xdr:row>93</xdr:row>
      <xdr:rowOff>82043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74230"/>
          <a:ext cx="889000" cy="1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10810</xdr:rowOff>
    </xdr:from>
    <xdr:to>
      <xdr:col>76</xdr:col>
      <xdr:colOff>165100</xdr:colOff>
      <xdr:row>97</xdr:row>
      <xdr:rowOff>112410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103537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84572</xdr:rowOff>
    </xdr:from>
    <xdr:to>
      <xdr:col>71</xdr:col>
      <xdr:colOff>177800</xdr:colOff>
      <xdr:row>93</xdr:row>
      <xdr:rowOff>82043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857972"/>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22177</xdr:rowOff>
    </xdr:from>
    <xdr:to>
      <xdr:col>72</xdr:col>
      <xdr:colOff>38100</xdr:colOff>
      <xdr:row>97</xdr:row>
      <xdr:rowOff>123777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114904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21610</xdr:rowOff>
    </xdr:from>
    <xdr:to>
      <xdr:col>67</xdr:col>
      <xdr:colOff>101600</xdr:colOff>
      <xdr:row>97</xdr:row>
      <xdr:rowOff>123210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114337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41292</xdr:rowOff>
    </xdr:from>
    <xdr:to>
      <xdr:col>85</xdr:col>
      <xdr:colOff>177800</xdr:colOff>
      <xdr:row>95</xdr:row>
      <xdr:rowOff>142892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64169</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8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152278</xdr:rowOff>
    </xdr:from>
    <xdr:to>
      <xdr:col>81</xdr:col>
      <xdr:colOff>101600</xdr:colOff>
      <xdr:row>93</xdr:row>
      <xdr:rowOff>82428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98955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70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50030</xdr:rowOff>
    </xdr:from>
    <xdr:to>
      <xdr:col>76</xdr:col>
      <xdr:colOff>165100</xdr:colOff>
      <xdr:row>92</xdr:row>
      <xdr:rowOff>151630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168157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59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31243</xdr:rowOff>
    </xdr:from>
    <xdr:to>
      <xdr:col>72</xdr:col>
      <xdr:colOff>38100</xdr:colOff>
      <xdr:row>93</xdr:row>
      <xdr:rowOff>132843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149370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75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33772</xdr:rowOff>
    </xdr:from>
    <xdr:to>
      <xdr:col>67</xdr:col>
      <xdr:colOff>101600</xdr:colOff>
      <xdr:row>92</xdr:row>
      <xdr:rowOff>135372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151899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5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類似団体と比較し予算規模が大きいことから、類似団体平均以上となる費目が多い。総務費は大幅増となっているが、新設した令和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能登半島地震復興基金や財政調整基金・減債基金への積立金の増が主な要因である。民生費は、震災に対する災害救助費の皆増や、低所得世帯支援給付金、物価高騰対応重点支援給付事業（低所得世帯支援枠）の実施により増加した。衛生費は、公費解体・災害廃棄物処理に係る経費が発生したものの、新焼却処理施設整備事業が</a:t>
          </a:r>
          <a:r>
            <a:rPr kumimoji="1" lang="en-US" altLang="ja-JP" sz="1050">
              <a:latin typeface="ＭＳ Ｐゴシック" panose="020B0600070205080204" pitchFamily="50" charset="-128"/>
              <a:ea typeface="ＭＳ Ｐゴシック" panose="020B0600070205080204" pitchFamily="50" charset="-128"/>
            </a:rPr>
            <a:t>R4</a:t>
          </a:r>
          <a:r>
            <a:rPr kumimoji="1" lang="ja-JP" altLang="en-US" sz="1050">
              <a:latin typeface="ＭＳ Ｐゴシック" panose="020B0600070205080204" pitchFamily="50" charset="-128"/>
              <a:ea typeface="ＭＳ Ｐゴシック" panose="020B0600070205080204" pitchFamily="50" charset="-128"/>
            </a:rPr>
            <a:t>年度で完了したことから減となった。農林水産業費においては、当町の基幹産業に第一次産業が位置づけられることから、振興費、整備費及び人員配置に大きく比重を置いていることが類似団体平均を上回る要因となっている。商工費も類似団体平均を上回っているが、合併後多くの観光・宿泊・公園施設を抱える中で、その運営管理に係る経費が嵩んでいることや、</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年度においては大屋根広場整備事業を実施した点がその要因である。土木費は、町土が広範にわたることから、道路橋りょうの改良及び維持管理に係る経費が嵩んでいる。</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年度は震災の影響により実施を見送った事業もあり、住民一人当たりのｺｽﾄは減少した。消防費は、震災に係る消防署員の時間外勤務手当が増加し、一部事務組合への負担金が増となったものの、</a:t>
          </a:r>
          <a:r>
            <a:rPr kumimoji="1" lang="en-US" altLang="ja-JP" sz="1050">
              <a:latin typeface="ＭＳ Ｐゴシック" panose="020B0600070205080204" pitchFamily="50" charset="-128"/>
              <a:ea typeface="ＭＳ Ｐゴシック" panose="020B0600070205080204" pitchFamily="50" charset="-128"/>
            </a:rPr>
            <a:t>R4</a:t>
          </a:r>
          <a:r>
            <a:rPr kumimoji="1" lang="ja-JP" altLang="en-US" sz="1050">
              <a:latin typeface="ＭＳ Ｐゴシック" panose="020B0600070205080204" pitchFamily="50" charset="-128"/>
              <a:ea typeface="ＭＳ Ｐゴシック" panose="020B0600070205080204" pitchFamily="50" charset="-128"/>
            </a:rPr>
            <a:t>年度において実施した松波分団詰所整備に係る旧内浦庁舎の解体事業が完了したことから、全体としては微減となった。教育費は、体育施設や社会教育施設で類似施設を多数抱えている点や、中学校の統廃合が進まず小規模校が多い点などが平均を上回る要因となっている。また、それら施設の老朽化が進んでおり、集約化・複合化といった施設総量の減少に努める必要がある。災害復旧費は、震災の影響により大幅増となった。公債費は、</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年度から実施してきた大型の繰上償還を、</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年度においては実施しなかったことから大きく減少している。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震災により、今後数年間は災害復旧事業費が増大すること、またそれに対する数百億円規模の災害復旧債・災害対策債の発行が今後見込まれているため、他目的事業の抑制が必要であるが、復興に向けた新たな取り組みも重要となる。その為、既存事業の見直しや事業計画の精査による経費の削減及び真に必要な事業の実施するなど、良い一層規律ある財政運営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年能登半島地震に対する支援金やふるさと納税といった歳入の増や、前年度比で約</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円の増となった特別交付税の影響で歳入が増加したものの、それに対する歳出の予算化が追い付かない状況であり、歳入超過分の一部を財政調整基金に積み立てたことで、財政調整基金残高は増加した。また同様の理由から、実質収支額も大きく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R4</a:t>
          </a:r>
          <a:r>
            <a:rPr kumimoji="1" lang="ja-JP" altLang="en-US" sz="1100">
              <a:latin typeface="ＭＳ ゴシック" pitchFamily="49" charset="-128"/>
              <a:ea typeface="ＭＳ ゴシック" pitchFamily="49" charset="-128"/>
            </a:rPr>
            <a:t>年度までは大型の繰上償還を実施していたため、実質単年度収支は大きくなっていたが、</a:t>
          </a:r>
          <a:r>
            <a:rPr kumimoji="1" lang="en-US" altLang="ja-JP" sz="1100">
              <a:latin typeface="ＭＳ ゴシック" pitchFamily="49" charset="-128"/>
              <a:ea typeface="ＭＳ ゴシック" pitchFamily="49" charset="-128"/>
            </a:rPr>
            <a:t>R5</a:t>
          </a:r>
          <a:r>
            <a:rPr kumimoji="1" lang="ja-JP" altLang="en-US" sz="1100">
              <a:latin typeface="ＭＳ ゴシック" pitchFamily="49" charset="-128"/>
              <a:ea typeface="ＭＳ ゴシック" pitchFamily="49" charset="-128"/>
            </a:rPr>
            <a:t>年度は実施を取りやめたことから前年度比では</a:t>
          </a:r>
          <a:r>
            <a:rPr kumimoji="1" lang="en-US" altLang="ja-JP" sz="1100">
              <a:latin typeface="ＭＳ ゴシック" pitchFamily="49" charset="-128"/>
              <a:ea typeface="ＭＳ ゴシック" pitchFamily="49" charset="-128"/>
            </a:rPr>
            <a:t>4.38</a:t>
          </a:r>
          <a:r>
            <a:rPr kumimoji="1" lang="ja-JP" altLang="en-US" sz="1100">
              <a:latin typeface="ＭＳ ゴシック" pitchFamily="49" charset="-128"/>
              <a:ea typeface="ＭＳ ゴシック" pitchFamily="49" charset="-128"/>
            </a:rPr>
            <a:t>ﾎﾟｲﾝﾄの減となっている。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年度以降、全会計において黒字となっており、安定した税政運営を維持している。</a:t>
          </a:r>
        </a:p>
        <a:p>
          <a:r>
            <a:rPr kumimoji="1" lang="ja-JP" altLang="en-US" sz="1200">
              <a:latin typeface="ＭＳ ゴシック" pitchFamily="49" charset="-128"/>
              <a:ea typeface="ＭＳ ゴシック" pitchFamily="49" charset="-128"/>
            </a:rPr>
            <a:t>　黒字額は、一般会計では令和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年能登半島地震による支援金やふるさと納税、特別交付税の増により実質収支は大幅増となった。しかしこれは一過性のものであり、今後の実質収支の状況には留意が必要である。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病院事業会計においては、入院患者数の減や、被災により建物が全壊し運営が困難となった町内の介護医療院事業者に病棟を貸し付けていることから、実質の使用可能病床数は震災前の</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床から</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床に減少している。そのため、今後の入院収益は限られているのに対し、人件費等の費用の急激な削減は困難であることから、一般会計からの多額の繰入金が必要な状況となっている。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下水道事業会計においては、今後数年間は災害復旧事業を優先することや、基準を超える災害復旧費については一般会計にて起債し繰出しをするスキームがあることから、実質収支の急激な悪化はないと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震災により、一般会計においても災害復旧費や公債費（上下水道事業会計への災害復旧に係る起債も含む）の増加が想定される。町全体（連結）の実質赤字が発生しないように、一般会計の健全性を保つ財政運営がより重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元利償還金は、</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R4</a:t>
          </a:r>
          <a:r>
            <a:rPr kumimoji="1" lang="ja-JP" altLang="en-US" sz="1050">
              <a:latin typeface="ＭＳ ゴシック" pitchFamily="49" charset="-128"/>
              <a:ea typeface="ＭＳ ゴシック" pitchFamily="49" charset="-128"/>
            </a:rPr>
            <a:t>年度までに実施した大型の繰上償還により抑制を図ってきたところであるが、令和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年能登半島地震に起因する多額の地方債発行により、今後は大幅に増加する見込みである。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準元利償還金は、公営企業債に対するものは、</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年度より病院の大規模改修を行っているものの、過去の起債償還の進捗や、震災による更新事業の見送りなどもあるため、一定程度の水準に収まると想定される。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組合等に関しては、近年は新規発行がなかったため負担金は逓減してきたが、組合施設の被災により災害復旧債の発行が見込まれることから、今後は増加に向かう見込みである。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以上から、元利償還金は増となるが、災害復旧債の交付税措置率は高く設定されており、算入公債費等も増加する見込みである。しかし一定の地方負担は当然発生することから、実質公債費の分子も増加し、実質公債費比率も上昇していくことが想定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分子の構造における将来負担額は、投資の抑制や償還の進捗により減少傾向にある。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R5</a:t>
          </a:r>
          <a:r>
            <a:rPr kumimoji="1" lang="ja-JP" altLang="en-US" sz="1200">
              <a:latin typeface="ＭＳ ゴシック" pitchFamily="49" charset="-128"/>
              <a:ea typeface="ＭＳ ゴシック" pitchFamily="49" charset="-128"/>
            </a:rPr>
            <a:t>年度においては充当可能財源等のうち充当可能基金が大幅増となり、将来負担比率の分子が大きく減少した。これは、令和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年能登半島地震に対する支援金やふるさと納税の増、特別交付税の増により歳入超過となったものを基金に積み立てた影響によるものである。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しかし、これら基金、特に令和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能登半島地震復興基金は復旧・復興事業を進めていくにあたり、確実に取り崩しを行っていくものであり、充当可能基金は減少していく見込みである。また、災害復旧債等多額の起債発行を行うため、将来負担比率の分子の額は増加に向かうことが想定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以上から、一定程度の将来負担比率の増は織り込んだうえで、持続可能な財政運営を実施していく必要がある。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年能登半島地震への支援金の増や、震災復興支援としてのふるさと納税の増、特別交付税の増により歳入超過となったため、各種基金への積立てを行ったことから、基金全体としては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からの復旧・復興事業に係る事業が見込まれるため、必要な一般財源も増加する見込みである。また、災害復旧に係る公債費の増加も見込まれるため、歳計剰余金は財政調整基金や減債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年能登半島地震による災害からの早期の復興を図る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・公共施設等総合管理基金：公共施設等の総合的かつ計画的な管理及び処分並びに社旗情勢や人口動態に応じた適正配置の推進を図る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・ふるさと振興基金：地域の魅力向上を図り、人口減少対策の総合的な推進を図る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年能登半島地震への支援金や、震災復興支援としての寄附金（ふるさと納税）を原資に、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年度に創設・積立てしたため。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・公共施設等総合管理基金：歳入超過により取り崩しをしなかったことから前年度同額で推移している。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・ふるさと振興基金：創業・継承支援事業費等の財源として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年度の寄附金（ふるさと納税）を原資に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復興基金は、必要に応じて順次取り崩していく。公共施設等総合管理基金は、非適債経費や将来の廃止が見込まれる施設の適債経費等に充当していく。ふるさと振興基金は、当年度のふるさと納税事業の歳入歳出差額を当年度に積立て、翌年度に取り崩すことをルールとし、基金目的にあった事業に充当していく。また、地域医療対策基金の残高が減少しているため、今後積み増しを行うか否かを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年能登半島地震への支援金の増や、震災復興支援としてのふるさと納税の増、特別交付税の増により歳入超過となったため、その一部を積み立てたことで、前年度比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億円）を残高の目安としてきたが、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年度当初予算編成においては、財政調整基金を約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百万円取り崩すことが見込まれている。そのため、災害復旧事業が落ち着くまでは、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年度の歳計剰余金のうち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年能登半島地震への支援金の増や、震災復興支援としてのふるさと納税の増、特別交付税の増により歳入超過となったため、その一部を積み立てたことで、前年度比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年能登半島地震の災害復旧事業により、公債費は大幅に上昇する見込みであるため、将来の公債費負担の適正化を見据えて、できる限り減債基金の残高を増加させていく。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17442858</v>
      </c>
      <c r="BO4" s="449"/>
      <c r="BP4" s="449"/>
      <c r="BQ4" s="449"/>
      <c r="BR4" s="449"/>
      <c r="BS4" s="449"/>
      <c r="BT4" s="449"/>
      <c r="BU4" s="450"/>
      <c r="BV4" s="448">
        <v>16008596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16543198</v>
      </c>
      <c r="BO5" s="420"/>
      <c r="BP5" s="420"/>
      <c r="BQ5" s="420"/>
      <c r="BR5" s="420"/>
      <c r="BS5" s="420"/>
      <c r="BT5" s="420"/>
      <c r="BU5" s="421"/>
      <c r="BV5" s="419">
        <v>15694800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86.2</v>
      </c>
      <c r="CU5" s="417"/>
      <c r="CV5" s="417"/>
      <c r="CW5" s="417"/>
      <c r="CX5" s="417"/>
      <c r="CY5" s="417"/>
      <c r="CZ5" s="417"/>
      <c r="DA5" s="418"/>
      <c r="DB5" s="416">
        <v>86.6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899660</v>
      </c>
      <c r="BO6" s="420"/>
      <c r="BP6" s="420"/>
      <c r="BQ6" s="420"/>
      <c r="BR6" s="420"/>
      <c r="BS6" s="420"/>
      <c r="BT6" s="420"/>
      <c r="BU6" s="421"/>
      <c r="BV6" s="419">
        <v>313796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86.2</v>
      </c>
      <c r="CU6" s="563"/>
      <c r="CV6" s="563"/>
      <c r="CW6" s="563"/>
      <c r="CX6" s="563"/>
      <c r="CY6" s="563"/>
      <c r="CZ6" s="563"/>
      <c r="DA6" s="564"/>
      <c r="DB6" s="562">
        <v>86.6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120549</v>
      </c>
      <c r="BO7" s="420"/>
      <c r="BP7" s="420"/>
      <c r="BQ7" s="420"/>
      <c r="BR7" s="420"/>
      <c r="BS7" s="420"/>
      <c r="BT7" s="420"/>
      <c r="BU7" s="421"/>
      <c r="BV7" s="419">
        <v>14940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9039456</v>
      </c>
      <c r="CU7" s="420"/>
      <c r="CV7" s="420"/>
      <c r="CW7" s="420"/>
      <c r="CX7" s="420"/>
      <c r="CY7" s="420"/>
      <c r="CZ7" s="420"/>
      <c r="DA7" s="421"/>
      <c r="DB7" s="419">
        <v>8960279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779111</v>
      </c>
      <c r="BO8" s="420"/>
      <c r="BP8" s="420"/>
      <c r="BQ8" s="420"/>
      <c r="BR8" s="420"/>
      <c r="BS8" s="420"/>
      <c r="BT8" s="420"/>
      <c r="BU8" s="421"/>
      <c r="BV8" s="419">
        <v>298856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15687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480255</v>
      </c>
      <c r="BO9" s="420"/>
      <c r="BP9" s="420"/>
      <c r="BQ9" s="420"/>
      <c r="BR9" s="420"/>
      <c r="BS9" s="420"/>
      <c r="BT9" s="420"/>
      <c r="BU9" s="421"/>
      <c r="BV9" s="419">
        <v>18054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30</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17568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448262</v>
      </c>
      <c r="BO10" s="420"/>
      <c r="BP10" s="420"/>
      <c r="BQ10" s="420"/>
      <c r="BR10" s="420"/>
      <c r="BS10" s="420"/>
      <c r="BT10" s="420"/>
      <c r="BU10" s="421"/>
      <c r="BV10" s="419">
        <v>11152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1323895</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15187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40858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15029</v>
      </c>
      <c r="S13" s="507"/>
      <c r="T13" s="507"/>
      <c r="U13" s="507"/>
      <c r="V13" s="508"/>
      <c r="W13" s="509" t="s">
        <v>131</v>
      </c>
      <c r="X13" s="405"/>
      <c r="Y13" s="405"/>
      <c r="Z13" s="405"/>
      <c r="AA13" s="405"/>
      <c r="AB13" s="406"/>
      <c r="AC13" s="372">
        <v>967</v>
      </c>
      <c r="AD13" s="373"/>
      <c r="AE13" s="373"/>
      <c r="AF13" s="373"/>
      <c r="AG13" s="374"/>
      <c r="AH13" s="372">
        <v>1391</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928517</v>
      </c>
      <c r="BO13" s="420"/>
      <c r="BP13" s="420"/>
      <c r="BQ13" s="420"/>
      <c r="BR13" s="420"/>
      <c r="BS13" s="420"/>
      <c r="BT13" s="420"/>
      <c r="BU13" s="421"/>
      <c r="BV13" s="419">
        <v>1312243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15636</v>
      </c>
      <c r="S14" s="507"/>
      <c r="T14" s="507"/>
      <c r="U14" s="507"/>
      <c r="V14" s="508"/>
      <c r="W14" s="510"/>
      <c r="X14" s="408"/>
      <c r="Y14" s="408"/>
      <c r="Z14" s="408"/>
      <c r="AA14" s="408"/>
      <c r="AB14" s="409"/>
      <c r="AC14" s="499">
        <v>13.3</v>
      </c>
      <c r="AD14" s="500"/>
      <c r="AE14" s="500"/>
      <c r="AF14" s="500"/>
      <c r="AG14" s="501"/>
      <c r="AH14" s="499">
        <v>16.899999999999999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v>
      </c>
      <c r="CU14" s="517"/>
      <c r="CV14" s="517"/>
      <c r="CW14" s="517"/>
      <c r="CX14" s="517"/>
      <c r="CY14" s="517"/>
      <c r="CZ14" s="517"/>
      <c r="DA14" s="518"/>
      <c r="DB14" s="516">
        <v>26.3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15495</v>
      </c>
      <c r="S15" s="507"/>
      <c r="T15" s="507"/>
      <c r="U15" s="507"/>
      <c r="V15" s="508"/>
      <c r="W15" s="509" t="s">
        <v>137</v>
      </c>
      <c r="X15" s="405"/>
      <c r="Y15" s="405"/>
      <c r="Z15" s="405"/>
      <c r="AA15" s="405"/>
      <c r="AB15" s="406"/>
      <c r="AC15" s="372">
        <v>1546</v>
      </c>
      <c r="AD15" s="373"/>
      <c r="AE15" s="373"/>
      <c r="AF15" s="373"/>
      <c r="AG15" s="374"/>
      <c r="AH15" s="372">
        <v>1843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1693140</v>
      </c>
      <c r="BO15" s="449"/>
      <c r="BP15" s="449"/>
      <c r="BQ15" s="449"/>
      <c r="BR15" s="449"/>
      <c r="BS15" s="449"/>
      <c r="BT15" s="449"/>
      <c r="BU15" s="450"/>
      <c r="BV15" s="448">
        <v>1654858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21.3</v>
      </c>
      <c r="AD16" s="500"/>
      <c r="AE16" s="500"/>
      <c r="AF16" s="500"/>
      <c r="AG16" s="501"/>
      <c r="AH16" s="499">
        <v>22.3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8595756</v>
      </c>
      <c r="BO16" s="420"/>
      <c r="BP16" s="420"/>
      <c r="BQ16" s="420"/>
      <c r="BR16" s="420"/>
      <c r="BS16" s="420"/>
      <c r="BT16" s="420"/>
      <c r="BU16" s="421"/>
      <c r="BV16" s="419">
        <v>8506543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4749</v>
      </c>
      <c r="AD17" s="373"/>
      <c r="AE17" s="373"/>
      <c r="AF17" s="373"/>
      <c r="AG17" s="374"/>
      <c r="AH17" s="372">
        <v>5013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2074355</v>
      </c>
      <c r="BO17" s="420"/>
      <c r="BP17" s="420"/>
      <c r="BQ17" s="420"/>
      <c r="BR17" s="420"/>
      <c r="BS17" s="420"/>
      <c r="BT17" s="420"/>
      <c r="BU17" s="421"/>
      <c r="BV17" s="419">
        <v>2029181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273.27</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60.8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7873077</v>
      </c>
      <c r="BO18" s="420"/>
      <c r="BP18" s="420"/>
      <c r="BQ18" s="420"/>
      <c r="BR18" s="420"/>
      <c r="BS18" s="420"/>
      <c r="BT18" s="420"/>
      <c r="BU18" s="421"/>
      <c r="BV18" s="419">
        <v>7843089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12629498</v>
      </c>
      <c r="BO19" s="420"/>
      <c r="BP19" s="420"/>
      <c r="BQ19" s="420"/>
      <c r="BR19" s="420"/>
      <c r="BS19" s="420"/>
      <c r="BT19" s="420"/>
      <c r="BU19" s="421"/>
      <c r="BV19" s="419">
        <v>10846801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6458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20086242</v>
      </c>
      <c r="BO22" s="449"/>
      <c r="BP22" s="449"/>
      <c r="BQ22" s="449"/>
      <c r="BR22" s="449"/>
      <c r="BS22" s="449"/>
      <c r="BT22" s="449"/>
      <c r="BU22" s="450"/>
      <c r="BV22" s="448">
        <v>20014018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12598460</v>
      </c>
      <c r="BO23" s="420"/>
      <c r="BP23" s="420"/>
      <c r="BQ23" s="420"/>
      <c r="BR23" s="420"/>
      <c r="BS23" s="420"/>
      <c r="BT23" s="420"/>
      <c r="BU23" s="421"/>
      <c r="BV23" s="419">
        <v>13154502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8200</v>
      </c>
      <c r="R24" s="373"/>
      <c r="S24" s="373"/>
      <c r="T24" s="373"/>
      <c r="U24" s="373"/>
      <c r="V24" s="374"/>
      <c r="W24" s="462"/>
      <c r="X24" s="399"/>
      <c r="Y24" s="400"/>
      <c r="Z24" s="375" t="s">
        <v>162</v>
      </c>
      <c r="AA24" s="376"/>
      <c r="AB24" s="376"/>
      <c r="AC24" s="376"/>
      <c r="AD24" s="376"/>
      <c r="AE24" s="376"/>
      <c r="AF24" s="376"/>
      <c r="AG24" s="377"/>
      <c r="AH24" s="372">
        <v>216</v>
      </c>
      <c r="AI24" s="373"/>
      <c r="AJ24" s="373"/>
      <c r="AK24" s="373"/>
      <c r="AL24" s="374"/>
      <c r="AM24" s="372">
        <v>641088</v>
      </c>
      <c r="AN24" s="373"/>
      <c r="AO24" s="373"/>
      <c r="AP24" s="373"/>
      <c r="AQ24" s="373"/>
      <c r="AR24" s="374"/>
      <c r="AS24" s="372">
        <v>2968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19184064</v>
      </c>
      <c r="BO24" s="420"/>
      <c r="BP24" s="420"/>
      <c r="BQ24" s="420"/>
      <c r="BR24" s="420"/>
      <c r="BS24" s="420"/>
      <c r="BT24" s="420"/>
      <c r="BU24" s="421"/>
      <c r="BV24" s="419">
        <v>19048390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1523789</v>
      </c>
      <c r="BO25" s="449"/>
      <c r="BP25" s="449"/>
      <c r="BQ25" s="449"/>
      <c r="BR25" s="449"/>
      <c r="BS25" s="449"/>
      <c r="BT25" s="449"/>
      <c r="BU25" s="450"/>
      <c r="BV25" s="448">
        <v>650769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18</v>
      </c>
      <c r="AI26" s="373"/>
      <c r="AJ26" s="373"/>
      <c r="AK26" s="373"/>
      <c r="AL26" s="374"/>
      <c r="AM26" s="372">
        <v>41472</v>
      </c>
      <c r="AN26" s="373"/>
      <c r="AO26" s="373"/>
      <c r="AP26" s="373"/>
      <c r="AQ26" s="373"/>
      <c r="AR26" s="374"/>
      <c r="AS26" s="372">
        <v>2304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2800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1931326</v>
      </c>
      <c r="BO28" s="449"/>
      <c r="BP28" s="449"/>
      <c r="BQ28" s="449"/>
      <c r="BR28" s="449"/>
      <c r="BS28" s="449"/>
      <c r="BT28" s="449"/>
      <c r="BU28" s="450"/>
      <c r="BV28" s="448">
        <v>1483064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12</v>
      </c>
      <c r="M29" s="373"/>
      <c r="N29" s="373"/>
      <c r="O29" s="373"/>
      <c r="P29" s="374"/>
      <c r="Q29" s="372">
        <v>2600</v>
      </c>
      <c r="R29" s="373"/>
      <c r="S29" s="373"/>
      <c r="T29" s="373"/>
      <c r="U29" s="373"/>
      <c r="V29" s="374"/>
      <c r="W29" s="463"/>
      <c r="X29" s="464"/>
      <c r="Y29" s="465"/>
      <c r="Z29" s="375" t="s">
        <v>178</v>
      </c>
      <c r="AA29" s="376"/>
      <c r="AB29" s="376"/>
      <c r="AC29" s="376"/>
      <c r="AD29" s="376"/>
      <c r="AE29" s="376"/>
      <c r="AF29" s="376"/>
      <c r="AG29" s="377"/>
      <c r="AH29" s="372">
        <v>217</v>
      </c>
      <c r="AI29" s="373"/>
      <c r="AJ29" s="373"/>
      <c r="AK29" s="373"/>
      <c r="AL29" s="374"/>
      <c r="AM29" s="372">
        <v>643662</v>
      </c>
      <c r="AN29" s="373"/>
      <c r="AO29" s="373"/>
      <c r="AP29" s="373"/>
      <c r="AQ29" s="373"/>
      <c r="AR29" s="374"/>
      <c r="AS29" s="372">
        <v>2966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1000713</v>
      </c>
      <c r="BO29" s="420"/>
      <c r="BP29" s="420"/>
      <c r="BQ29" s="420"/>
      <c r="BR29" s="420"/>
      <c r="BS29" s="420"/>
      <c r="BT29" s="420"/>
      <c r="BU29" s="421"/>
      <c r="BV29" s="419">
        <v>270713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1882705</v>
      </c>
      <c r="BO30" s="454"/>
      <c r="BP30" s="454"/>
      <c r="BQ30" s="454"/>
      <c r="BR30" s="454"/>
      <c r="BS30" s="454"/>
      <c r="BT30" s="454"/>
      <c r="BU30" s="455"/>
      <c r="BV30" s="453">
        <v>1221062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能登町国民健康保険特別会計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能登町水道事業会計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石川県市町村消防団員等公務災害補償等組合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のとクリーンサービス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能登町後期高齢者医療特別会計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能登町下水道事業会計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石川県市町村職員退職手当組合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能登町ふれあい公社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能登町介護保険特別会計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能登町病院事業会計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石川県市町村消防賞じゅつ金組合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能登自動車学校</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石川県市町議会議員公務災害補償等組合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奥能登広域圏事務組合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のと鉄道運営助成基金事務組合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奥能登クリーン組合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石川県後期高齢者医療広域連合（一般会計）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石川県後期高齢者医療広域連合（後期高齢者医療特別会計）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zbdm4MFQalJcoWvIMzLapcPT8XDkoa6pW+Pse0G+AZPrDFTuQAJWgf/kmXkdoh5cicPbXb/WFW6/fmPBjNpQ==" saltValue="+Vr97kpPS/2caeTbPBt/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1577567</v>
      </c>
      <c r="S5" s="674"/>
      <c r="T5" s="674"/>
      <c r="U5" s="674"/>
      <c r="V5" s="674"/>
      <c r="W5" s="674"/>
      <c r="X5" s="674"/>
      <c r="Y5" s="702"/>
      <c r="Z5" s="715">
        <v>9</v>
      </c>
      <c r="AA5" s="715"/>
      <c r="AB5" s="715"/>
      <c r="AC5" s="715"/>
      <c r="AD5" s="716">
        <v>1531631</v>
      </c>
      <c r="AE5" s="716"/>
      <c r="AF5" s="716"/>
      <c r="AG5" s="716"/>
      <c r="AH5" s="716"/>
      <c r="AI5" s="716"/>
      <c r="AJ5" s="716"/>
      <c r="AK5" s="716"/>
      <c r="AL5" s="703">
        <v>16.8</v>
      </c>
      <c r="AM5" s="685"/>
      <c r="AN5" s="685"/>
      <c r="AO5" s="704"/>
      <c r="AP5" s="676" t="s">
        <v>217</v>
      </c>
      <c r="AQ5" s="677"/>
      <c r="AR5" s="677"/>
      <c r="AS5" s="677"/>
      <c r="AT5" s="677"/>
      <c r="AU5" s="677"/>
      <c r="AV5" s="677"/>
      <c r="AW5" s="677"/>
      <c r="AX5" s="677"/>
      <c r="AY5" s="677"/>
      <c r="AZ5" s="677"/>
      <c r="BA5" s="677"/>
      <c r="BB5" s="677"/>
      <c r="BC5" s="677"/>
      <c r="BD5" s="677"/>
      <c r="BE5" s="677"/>
      <c r="BF5" s="678"/>
      <c r="BG5" s="621">
        <v>1523478</v>
      </c>
      <c r="BH5" s="622"/>
      <c r="BI5" s="622"/>
      <c r="BJ5" s="622"/>
      <c r="BK5" s="622"/>
      <c r="BL5" s="622"/>
      <c r="BM5" s="622"/>
      <c r="BN5" s="623"/>
      <c r="BO5" s="659">
        <v>96.6</v>
      </c>
      <c r="BP5" s="659"/>
      <c r="BQ5" s="659"/>
      <c r="BR5" s="659"/>
      <c r="BS5" s="660">
        <v>106849</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180908</v>
      </c>
      <c r="S6" s="622"/>
      <c r="T6" s="622"/>
      <c r="U6" s="622"/>
      <c r="V6" s="622"/>
      <c r="W6" s="622"/>
      <c r="X6" s="622"/>
      <c r="Y6" s="623"/>
      <c r="Z6" s="659">
        <v>1</v>
      </c>
      <c r="AA6" s="659"/>
      <c r="AB6" s="659"/>
      <c r="AC6" s="659"/>
      <c r="AD6" s="660">
        <v>180908</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1523478</v>
      </c>
      <c r="BH6" s="622"/>
      <c r="BI6" s="622"/>
      <c r="BJ6" s="622"/>
      <c r="BK6" s="622"/>
      <c r="BL6" s="622"/>
      <c r="BM6" s="622"/>
      <c r="BN6" s="623"/>
      <c r="BO6" s="659">
        <v>96.6</v>
      </c>
      <c r="BP6" s="659"/>
      <c r="BQ6" s="659"/>
      <c r="BR6" s="659"/>
      <c r="BS6" s="660">
        <v>106849</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96731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96731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543</v>
      </c>
      <c r="S7" s="622"/>
      <c r="T7" s="622"/>
      <c r="U7" s="622"/>
      <c r="V7" s="622"/>
      <c r="W7" s="622"/>
      <c r="X7" s="622"/>
      <c r="Y7" s="623"/>
      <c r="Z7" s="659">
        <v>0</v>
      </c>
      <c r="AA7" s="659"/>
      <c r="AB7" s="659"/>
      <c r="AC7" s="659"/>
      <c r="AD7" s="660">
        <v>543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624158</v>
      </c>
      <c r="BH7" s="622"/>
      <c r="BI7" s="622"/>
      <c r="BJ7" s="622"/>
      <c r="BK7" s="622"/>
      <c r="BL7" s="622"/>
      <c r="BM7" s="622"/>
      <c r="BN7" s="623"/>
      <c r="BO7" s="659">
        <v>39.6</v>
      </c>
      <c r="BP7" s="659"/>
      <c r="BQ7" s="659"/>
      <c r="BR7" s="659"/>
      <c r="BS7" s="660">
        <v>17086</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3731698</v>
      </c>
      <c r="CS7" s="622"/>
      <c r="CT7" s="622"/>
      <c r="CU7" s="622"/>
      <c r="CV7" s="622"/>
      <c r="CW7" s="622"/>
      <c r="CX7" s="622"/>
      <c r="CY7" s="623"/>
      <c r="CZ7" s="659">
        <v>22.6</v>
      </c>
      <c r="DA7" s="659"/>
      <c r="DB7" s="659"/>
      <c r="DC7" s="659"/>
      <c r="DD7" s="627">
        <v>57350</v>
      </c>
      <c r="DE7" s="622"/>
      <c r="DF7" s="622"/>
      <c r="DG7" s="622"/>
      <c r="DH7" s="622"/>
      <c r="DI7" s="622"/>
      <c r="DJ7" s="622"/>
      <c r="DK7" s="622"/>
      <c r="DL7" s="622"/>
      <c r="DM7" s="622"/>
      <c r="DN7" s="622"/>
      <c r="DO7" s="622"/>
      <c r="DP7" s="623"/>
      <c r="DQ7" s="627">
        <v>3313221</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7694</v>
      </c>
      <c r="S8" s="622"/>
      <c r="T8" s="622"/>
      <c r="U8" s="622"/>
      <c r="V8" s="622"/>
      <c r="W8" s="622"/>
      <c r="X8" s="622"/>
      <c r="Y8" s="623"/>
      <c r="Z8" s="659">
        <v>0</v>
      </c>
      <c r="AA8" s="659"/>
      <c r="AB8" s="659"/>
      <c r="AC8" s="659"/>
      <c r="AD8" s="660">
        <v>7694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25968</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3691070</v>
      </c>
      <c r="CS8" s="622"/>
      <c r="CT8" s="622"/>
      <c r="CU8" s="622"/>
      <c r="CV8" s="622"/>
      <c r="CW8" s="622"/>
      <c r="CX8" s="622"/>
      <c r="CY8" s="623"/>
      <c r="CZ8" s="659">
        <v>22.3</v>
      </c>
      <c r="DA8" s="659"/>
      <c r="DB8" s="659"/>
      <c r="DC8" s="659"/>
      <c r="DD8" s="627">
        <v>408433</v>
      </c>
      <c r="DE8" s="622"/>
      <c r="DF8" s="622"/>
      <c r="DG8" s="622"/>
      <c r="DH8" s="622"/>
      <c r="DI8" s="622"/>
      <c r="DJ8" s="622"/>
      <c r="DK8" s="622"/>
      <c r="DL8" s="622"/>
      <c r="DM8" s="622"/>
      <c r="DN8" s="622"/>
      <c r="DO8" s="622"/>
      <c r="DP8" s="623"/>
      <c r="DQ8" s="627">
        <v>1935598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8972</v>
      </c>
      <c r="S9" s="622"/>
      <c r="T9" s="622"/>
      <c r="U9" s="622"/>
      <c r="V9" s="622"/>
      <c r="W9" s="622"/>
      <c r="X9" s="622"/>
      <c r="Y9" s="623"/>
      <c r="Z9" s="659">
        <v>0.1</v>
      </c>
      <c r="AA9" s="659"/>
      <c r="AB9" s="659"/>
      <c r="AC9" s="659"/>
      <c r="AD9" s="660">
        <v>8972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538112</v>
      </c>
      <c r="BH9" s="622"/>
      <c r="BI9" s="622"/>
      <c r="BJ9" s="622"/>
      <c r="BK9" s="622"/>
      <c r="BL9" s="622"/>
      <c r="BM9" s="622"/>
      <c r="BN9" s="623"/>
      <c r="BO9" s="659">
        <v>34.1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2019151</v>
      </c>
      <c r="CS9" s="622"/>
      <c r="CT9" s="622"/>
      <c r="CU9" s="622"/>
      <c r="CV9" s="622"/>
      <c r="CW9" s="622"/>
      <c r="CX9" s="622"/>
      <c r="CY9" s="623"/>
      <c r="CZ9" s="659">
        <v>12.2</v>
      </c>
      <c r="DA9" s="659"/>
      <c r="DB9" s="659"/>
      <c r="DC9" s="659"/>
      <c r="DD9" s="627">
        <v>4125</v>
      </c>
      <c r="DE9" s="622"/>
      <c r="DF9" s="622"/>
      <c r="DG9" s="622"/>
      <c r="DH9" s="622"/>
      <c r="DI9" s="622"/>
      <c r="DJ9" s="622"/>
      <c r="DK9" s="622"/>
      <c r="DL9" s="622"/>
      <c r="DM9" s="622"/>
      <c r="DN9" s="622"/>
      <c r="DO9" s="622"/>
      <c r="DP9" s="623"/>
      <c r="DQ9" s="627">
        <v>1365716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38241</v>
      </c>
      <c r="BH10" s="622"/>
      <c r="BI10" s="622"/>
      <c r="BJ10" s="622"/>
      <c r="BK10" s="622"/>
      <c r="BL10" s="622"/>
      <c r="BM10" s="622"/>
      <c r="BN10" s="623"/>
      <c r="BO10" s="659">
        <v>2.4</v>
      </c>
      <c r="BP10" s="659"/>
      <c r="BQ10" s="659"/>
      <c r="BR10" s="659"/>
      <c r="BS10" s="660">
        <v>10853</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28252</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15544</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390032</v>
      </c>
      <c r="S11" s="622"/>
      <c r="T11" s="622"/>
      <c r="U11" s="622"/>
      <c r="V11" s="622"/>
      <c r="W11" s="622"/>
      <c r="X11" s="622"/>
      <c r="Y11" s="623"/>
      <c r="Z11" s="624">
        <v>2.2000000000000002</v>
      </c>
      <c r="AA11" s="625"/>
      <c r="AB11" s="625"/>
      <c r="AC11" s="626"/>
      <c r="AD11" s="627">
        <v>390032</v>
      </c>
      <c r="AE11" s="622"/>
      <c r="AF11" s="622"/>
      <c r="AG11" s="622"/>
      <c r="AH11" s="622"/>
      <c r="AI11" s="622"/>
      <c r="AJ11" s="622"/>
      <c r="AK11" s="623"/>
      <c r="AL11" s="624">
        <v>4.3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21837</v>
      </c>
      <c r="BH11" s="622"/>
      <c r="BI11" s="622"/>
      <c r="BJ11" s="622"/>
      <c r="BK11" s="622"/>
      <c r="BL11" s="622"/>
      <c r="BM11" s="622"/>
      <c r="BN11" s="623"/>
      <c r="BO11" s="659">
        <v>1.4</v>
      </c>
      <c r="BP11" s="659"/>
      <c r="BQ11" s="659"/>
      <c r="BR11" s="659"/>
      <c r="BS11" s="660">
        <v>6233</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1041725</v>
      </c>
      <c r="CS11" s="622"/>
      <c r="CT11" s="622"/>
      <c r="CU11" s="622"/>
      <c r="CV11" s="622"/>
      <c r="CW11" s="622"/>
      <c r="CX11" s="622"/>
      <c r="CY11" s="623"/>
      <c r="CZ11" s="659">
        <v>6.3</v>
      </c>
      <c r="DA11" s="659"/>
      <c r="DB11" s="659"/>
      <c r="DC11" s="659"/>
      <c r="DD11" s="627">
        <v>141556</v>
      </c>
      <c r="DE11" s="622"/>
      <c r="DF11" s="622"/>
      <c r="DG11" s="622"/>
      <c r="DH11" s="622"/>
      <c r="DI11" s="622"/>
      <c r="DJ11" s="622"/>
      <c r="DK11" s="622"/>
      <c r="DL11" s="622"/>
      <c r="DM11" s="622"/>
      <c r="DN11" s="622"/>
      <c r="DO11" s="622"/>
      <c r="DP11" s="623"/>
      <c r="DQ11" s="627">
        <v>616425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729829</v>
      </c>
      <c r="BH12" s="622"/>
      <c r="BI12" s="622"/>
      <c r="BJ12" s="622"/>
      <c r="BK12" s="622"/>
      <c r="BL12" s="622"/>
      <c r="BM12" s="622"/>
      <c r="BN12" s="623"/>
      <c r="BO12" s="659">
        <v>46.3</v>
      </c>
      <c r="BP12" s="659"/>
      <c r="BQ12" s="659"/>
      <c r="BR12" s="659"/>
      <c r="BS12" s="660">
        <v>89763</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488957</v>
      </c>
      <c r="CS12" s="622"/>
      <c r="CT12" s="622"/>
      <c r="CU12" s="622"/>
      <c r="CV12" s="622"/>
      <c r="CW12" s="622"/>
      <c r="CX12" s="622"/>
      <c r="CY12" s="623"/>
      <c r="CZ12" s="659">
        <v>3</v>
      </c>
      <c r="DA12" s="659"/>
      <c r="DB12" s="659"/>
      <c r="DC12" s="659"/>
      <c r="DD12" s="627">
        <v>158139</v>
      </c>
      <c r="DE12" s="622"/>
      <c r="DF12" s="622"/>
      <c r="DG12" s="622"/>
      <c r="DH12" s="622"/>
      <c r="DI12" s="622"/>
      <c r="DJ12" s="622"/>
      <c r="DK12" s="622"/>
      <c r="DL12" s="622"/>
      <c r="DM12" s="622"/>
      <c r="DN12" s="622"/>
      <c r="DO12" s="622"/>
      <c r="DP12" s="623"/>
      <c r="DQ12" s="627">
        <v>285543</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724864</v>
      </c>
      <c r="BH13" s="622"/>
      <c r="BI13" s="622"/>
      <c r="BJ13" s="622"/>
      <c r="BK13" s="622"/>
      <c r="BL13" s="622"/>
      <c r="BM13" s="622"/>
      <c r="BN13" s="623"/>
      <c r="BO13" s="659">
        <v>45.9</v>
      </c>
      <c r="BP13" s="659"/>
      <c r="BQ13" s="659"/>
      <c r="BR13" s="659"/>
      <c r="BS13" s="660">
        <v>89763</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1249541</v>
      </c>
      <c r="CS13" s="622"/>
      <c r="CT13" s="622"/>
      <c r="CU13" s="622"/>
      <c r="CV13" s="622"/>
      <c r="CW13" s="622"/>
      <c r="CX13" s="622"/>
      <c r="CY13" s="623"/>
      <c r="CZ13" s="659">
        <v>7.6</v>
      </c>
      <c r="DA13" s="659"/>
      <c r="DB13" s="659"/>
      <c r="DC13" s="659"/>
      <c r="DD13" s="627">
        <v>527828</v>
      </c>
      <c r="DE13" s="622"/>
      <c r="DF13" s="622"/>
      <c r="DG13" s="622"/>
      <c r="DH13" s="622"/>
      <c r="DI13" s="622"/>
      <c r="DJ13" s="622"/>
      <c r="DK13" s="622"/>
      <c r="DL13" s="622"/>
      <c r="DM13" s="622"/>
      <c r="DN13" s="622"/>
      <c r="DO13" s="622"/>
      <c r="DP13" s="623"/>
      <c r="DQ13" s="627">
        <v>654669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1686</v>
      </c>
      <c r="S14" s="622"/>
      <c r="T14" s="622"/>
      <c r="U14" s="622"/>
      <c r="V14" s="622"/>
      <c r="W14" s="622"/>
      <c r="X14" s="622"/>
      <c r="Y14" s="623"/>
      <c r="Z14" s="659">
        <v>0</v>
      </c>
      <c r="AA14" s="659"/>
      <c r="AB14" s="659"/>
      <c r="AC14" s="659"/>
      <c r="AD14" s="660">
        <v>1686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60845</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725885</v>
      </c>
      <c r="CS14" s="622"/>
      <c r="CT14" s="622"/>
      <c r="CU14" s="622"/>
      <c r="CV14" s="622"/>
      <c r="CW14" s="622"/>
      <c r="CX14" s="622"/>
      <c r="CY14" s="623"/>
      <c r="CZ14" s="659">
        <v>4.4000000000000004</v>
      </c>
      <c r="DA14" s="659"/>
      <c r="DB14" s="659"/>
      <c r="DC14" s="659"/>
      <c r="DD14" s="627">
        <v>118506</v>
      </c>
      <c r="DE14" s="622"/>
      <c r="DF14" s="622"/>
      <c r="DG14" s="622"/>
      <c r="DH14" s="622"/>
      <c r="DI14" s="622"/>
      <c r="DJ14" s="622"/>
      <c r="DK14" s="622"/>
      <c r="DL14" s="622"/>
      <c r="DM14" s="622"/>
      <c r="DN14" s="622"/>
      <c r="DO14" s="622"/>
      <c r="DP14" s="623"/>
      <c r="DQ14" s="627">
        <v>591384</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108646</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1085403</v>
      </c>
      <c r="CS15" s="622"/>
      <c r="CT15" s="622"/>
      <c r="CU15" s="622"/>
      <c r="CV15" s="622"/>
      <c r="CW15" s="622"/>
      <c r="CX15" s="622"/>
      <c r="CY15" s="623"/>
      <c r="CZ15" s="659">
        <v>6.6</v>
      </c>
      <c r="DA15" s="659"/>
      <c r="DB15" s="659"/>
      <c r="DC15" s="659"/>
      <c r="DD15" s="627">
        <v>124533</v>
      </c>
      <c r="DE15" s="622"/>
      <c r="DF15" s="622"/>
      <c r="DG15" s="622"/>
      <c r="DH15" s="622"/>
      <c r="DI15" s="622"/>
      <c r="DJ15" s="622"/>
      <c r="DK15" s="622"/>
      <c r="DL15" s="622"/>
      <c r="DM15" s="622"/>
      <c r="DN15" s="622"/>
      <c r="DO15" s="622"/>
      <c r="DP15" s="623"/>
      <c r="DQ15" s="627">
        <v>786790</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22780</v>
      </c>
      <c r="S16" s="622"/>
      <c r="T16" s="622"/>
      <c r="U16" s="622"/>
      <c r="V16" s="622"/>
      <c r="W16" s="622"/>
      <c r="X16" s="622"/>
      <c r="Y16" s="623"/>
      <c r="Z16" s="659">
        <v>0.1</v>
      </c>
      <c r="AA16" s="659"/>
      <c r="AB16" s="659"/>
      <c r="AC16" s="659"/>
      <c r="AD16" s="660">
        <v>22780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518101</v>
      </c>
      <c r="CS16" s="622"/>
      <c r="CT16" s="622"/>
      <c r="CU16" s="622"/>
      <c r="CV16" s="622"/>
      <c r="CW16" s="622"/>
      <c r="CX16" s="622"/>
      <c r="CY16" s="623"/>
      <c r="CZ16" s="659">
        <v>3.1</v>
      </c>
      <c r="DA16" s="659"/>
      <c r="DB16" s="659"/>
      <c r="DC16" s="659"/>
      <c r="DD16" s="627" t="s">
        <v>122</v>
      </c>
      <c r="DE16" s="622"/>
      <c r="DF16" s="622"/>
      <c r="DG16" s="622"/>
      <c r="DH16" s="622"/>
      <c r="DI16" s="622"/>
      <c r="DJ16" s="622"/>
      <c r="DK16" s="622"/>
      <c r="DL16" s="622"/>
      <c r="DM16" s="622"/>
      <c r="DN16" s="622"/>
      <c r="DO16" s="622"/>
      <c r="DP16" s="623"/>
      <c r="DQ16" s="627">
        <v>241141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32125</v>
      </c>
      <c r="S17" s="622"/>
      <c r="T17" s="622"/>
      <c r="U17" s="622"/>
      <c r="V17" s="622"/>
      <c r="W17" s="622"/>
      <c r="X17" s="622"/>
      <c r="Y17" s="623"/>
      <c r="Z17" s="659">
        <v>0.2</v>
      </c>
      <c r="AA17" s="659"/>
      <c r="AB17" s="659"/>
      <c r="AC17" s="659"/>
      <c r="AD17" s="660">
        <v>32125</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1866684</v>
      </c>
      <c r="CS17" s="622"/>
      <c r="CT17" s="622"/>
      <c r="CU17" s="622"/>
      <c r="CV17" s="622"/>
      <c r="CW17" s="622"/>
      <c r="CX17" s="622"/>
      <c r="CY17" s="623"/>
      <c r="CZ17" s="659">
        <v>11.3</v>
      </c>
      <c r="DA17" s="659"/>
      <c r="DB17" s="659"/>
      <c r="DC17" s="659"/>
      <c r="DD17" s="627" t="s">
        <v>122</v>
      </c>
      <c r="DE17" s="622"/>
      <c r="DF17" s="622"/>
      <c r="DG17" s="622"/>
      <c r="DH17" s="622"/>
      <c r="DI17" s="622"/>
      <c r="DJ17" s="622"/>
      <c r="DK17" s="622"/>
      <c r="DL17" s="622"/>
      <c r="DM17" s="622"/>
      <c r="DN17" s="622"/>
      <c r="DO17" s="622"/>
      <c r="DP17" s="623"/>
      <c r="DQ17" s="627">
        <v>1827076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5312</v>
      </c>
      <c r="S18" s="622"/>
      <c r="T18" s="622"/>
      <c r="U18" s="622"/>
      <c r="V18" s="622"/>
      <c r="W18" s="622"/>
      <c r="X18" s="622"/>
      <c r="Y18" s="623"/>
      <c r="Z18" s="659">
        <v>0</v>
      </c>
      <c r="AA18" s="659"/>
      <c r="AB18" s="659"/>
      <c r="AC18" s="659"/>
      <c r="AD18" s="660">
        <v>5312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4852</v>
      </c>
      <c r="S19" s="622"/>
      <c r="T19" s="622"/>
      <c r="U19" s="622"/>
      <c r="V19" s="622"/>
      <c r="W19" s="622"/>
      <c r="X19" s="622"/>
      <c r="Y19" s="623"/>
      <c r="Z19" s="659">
        <v>0</v>
      </c>
      <c r="AA19" s="659"/>
      <c r="AB19" s="659"/>
      <c r="AC19" s="659"/>
      <c r="AD19" s="660">
        <v>4852</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54089</v>
      </c>
      <c r="BH19" s="622"/>
      <c r="BI19" s="622"/>
      <c r="BJ19" s="622"/>
      <c r="BK19" s="622"/>
      <c r="BL19" s="622"/>
      <c r="BM19" s="622"/>
      <c r="BN19" s="623"/>
      <c r="BO19" s="659">
        <v>3.4</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460</v>
      </c>
      <c r="S20" s="622"/>
      <c r="T20" s="622"/>
      <c r="U20" s="622"/>
      <c r="V20" s="622"/>
      <c r="W20" s="622"/>
      <c r="X20" s="622"/>
      <c r="Y20" s="623"/>
      <c r="Z20" s="659">
        <v>0</v>
      </c>
      <c r="AA20" s="659"/>
      <c r="AB20" s="659"/>
      <c r="AC20" s="659"/>
      <c r="AD20" s="660">
        <v>460</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54089</v>
      </c>
      <c r="BH20" s="622"/>
      <c r="BI20" s="622"/>
      <c r="BJ20" s="622"/>
      <c r="BK20" s="622"/>
      <c r="BL20" s="622"/>
      <c r="BM20" s="622"/>
      <c r="BN20" s="623"/>
      <c r="BO20" s="659">
        <v>3.4</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16543198</v>
      </c>
      <c r="CS20" s="622"/>
      <c r="CT20" s="622"/>
      <c r="CU20" s="622"/>
      <c r="CV20" s="622"/>
      <c r="CW20" s="622"/>
      <c r="CX20" s="622"/>
      <c r="CY20" s="623"/>
      <c r="CZ20" s="659">
        <v>100</v>
      </c>
      <c r="DA20" s="659"/>
      <c r="DB20" s="659"/>
      <c r="DC20" s="659"/>
      <c r="DD20" s="627">
        <v>1540470</v>
      </c>
      <c r="DE20" s="622"/>
      <c r="DF20" s="622"/>
      <c r="DG20" s="622"/>
      <c r="DH20" s="622"/>
      <c r="DI20" s="622"/>
      <c r="DJ20" s="622"/>
      <c r="DK20" s="622"/>
      <c r="DL20" s="622"/>
      <c r="DM20" s="622"/>
      <c r="DN20" s="622"/>
      <c r="DO20" s="622"/>
      <c r="DP20" s="623"/>
      <c r="DQ20" s="627">
        <v>11729838</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8789545</v>
      </c>
      <c r="S21" s="622"/>
      <c r="T21" s="622"/>
      <c r="U21" s="622"/>
      <c r="V21" s="622"/>
      <c r="W21" s="622"/>
      <c r="X21" s="622"/>
      <c r="Y21" s="623"/>
      <c r="Z21" s="659">
        <v>50.4</v>
      </c>
      <c r="AA21" s="659"/>
      <c r="AB21" s="659"/>
      <c r="AC21" s="659"/>
      <c r="AD21" s="660">
        <v>6929958</v>
      </c>
      <c r="AE21" s="660"/>
      <c r="AF21" s="660"/>
      <c r="AG21" s="660"/>
      <c r="AH21" s="660"/>
      <c r="AI21" s="660"/>
      <c r="AJ21" s="660"/>
      <c r="AK21" s="660"/>
      <c r="AL21" s="624">
        <v>75.900000000000006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8153</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6929958</v>
      </c>
      <c r="S22" s="622"/>
      <c r="T22" s="622"/>
      <c r="U22" s="622"/>
      <c r="V22" s="622"/>
      <c r="W22" s="622"/>
      <c r="X22" s="622"/>
      <c r="Y22" s="623"/>
      <c r="Z22" s="659">
        <v>39.700000000000003</v>
      </c>
      <c r="AA22" s="659"/>
      <c r="AB22" s="659"/>
      <c r="AC22" s="659"/>
      <c r="AD22" s="660">
        <v>6929958</v>
      </c>
      <c r="AE22" s="660"/>
      <c r="AF22" s="660"/>
      <c r="AG22" s="660"/>
      <c r="AH22" s="660"/>
      <c r="AI22" s="660"/>
      <c r="AJ22" s="660"/>
      <c r="AK22" s="660"/>
      <c r="AL22" s="624">
        <v>75.900000000000006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1859587</v>
      </c>
      <c r="S23" s="622"/>
      <c r="T23" s="622"/>
      <c r="U23" s="622"/>
      <c r="V23" s="622"/>
      <c r="W23" s="622"/>
      <c r="X23" s="622"/>
      <c r="Y23" s="623"/>
      <c r="Z23" s="659">
        <v>10.7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45936</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5357531</v>
      </c>
      <c r="CS24" s="674"/>
      <c r="CT24" s="674"/>
      <c r="CU24" s="674"/>
      <c r="CV24" s="674"/>
      <c r="CW24" s="674"/>
      <c r="CX24" s="674"/>
      <c r="CY24" s="702"/>
      <c r="CZ24" s="703">
        <v>32.4</v>
      </c>
      <c r="DA24" s="685"/>
      <c r="DB24" s="685"/>
      <c r="DC24" s="705"/>
      <c r="DD24" s="701">
        <v>4384201</v>
      </c>
      <c r="DE24" s="674"/>
      <c r="DF24" s="674"/>
      <c r="DG24" s="674"/>
      <c r="DH24" s="674"/>
      <c r="DI24" s="674"/>
      <c r="DJ24" s="674"/>
      <c r="DK24" s="702"/>
      <c r="DL24" s="701">
        <v>4081287</v>
      </c>
      <c r="DM24" s="674"/>
      <c r="DN24" s="674"/>
      <c r="DO24" s="674"/>
      <c r="DP24" s="674"/>
      <c r="DQ24" s="674"/>
      <c r="DR24" s="674"/>
      <c r="DS24" s="674"/>
      <c r="DT24" s="674"/>
      <c r="DU24" s="674"/>
      <c r="DV24" s="702"/>
      <c r="DW24" s="703">
        <v>44.7</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11017164</v>
      </c>
      <c r="S25" s="622"/>
      <c r="T25" s="622"/>
      <c r="U25" s="622"/>
      <c r="V25" s="622"/>
      <c r="W25" s="622"/>
      <c r="X25" s="622"/>
      <c r="Y25" s="623"/>
      <c r="Z25" s="659">
        <v>63.2</v>
      </c>
      <c r="AA25" s="659"/>
      <c r="AB25" s="659"/>
      <c r="AC25" s="659"/>
      <c r="AD25" s="660">
        <v>9111641</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2107232</v>
      </c>
      <c r="CS25" s="634"/>
      <c r="CT25" s="634"/>
      <c r="CU25" s="634"/>
      <c r="CV25" s="634"/>
      <c r="CW25" s="634"/>
      <c r="CX25" s="634"/>
      <c r="CY25" s="635"/>
      <c r="CZ25" s="624">
        <v>12.7</v>
      </c>
      <c r="DA25" s="636"/>
      <c r="DB25" s="636"/>
      <c r="DC25" s="637"/>
      <c r="DD25" s="627">
        <v>1945260</v>
      </c>
      <c r="DE25" s="634"/>
      <c r="DF25" s="634"/>
      <c r="DG25" s="634"/>
      <c r="DH25" s="634"/>
      <c r="DI25" s="634"/>
      <c r="DJ25" s="634"/>
      <c r="DK25" s="635"/>
      <c r="DL25" s="627">
        <v>1866975</v>
      </c>
      <c r="DM25" s="634"/>
      <c r="DN25" s="634"/>
      <c r="DO25" s="634"/>
      <c r="DP25" s="634"/>
      <c r="DQ25" s="634"/>
      <c r="DR25" s="634"/>
      <c r="DS25" s="634"/>
      <c r="DT25" s="634"/>
      <c r="DU25" s="634"/>
      <c r="DV25" s="635"/>
      <c r="DW25" s="624">
        <v>20.5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1880</v>
      </c>
      <c r="S26" s="622"/>
      <c r="T26" s="622"/>
      <c r="U26" s="622"/>
      <c r="V26" s="622"/>
      <c r="W26" s="622"/>
      <c r="X26" s="622"/>
      <c r="Y26" s="623"/>
      <c r="Z26" s="659">
        <v>0</v>
      </c>
      <c r="AA26" s="659"/>
      <c r="AB26" s="659"/>
      <c r="AC26" s="659"/>
      <c r="AD26" s="660">
        <v>1880</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1255414</v>
      </c>
      <c r="CS26" s="622"/>
      <c r="CT26" s="622"/>
      <c r="CU26" s="622"/>
      <c r="CV26" s="622"/>
      <c r="CW26" s="622"/>
      <c r="CX26" s="622"/>
      <c r="CY26" s="623"/>
      <c r="CZ26" s="624">
        <v>7.6</v>
      </c>
      <c r="DA26" s="636"/>
      <c r="DB26" s="636"/>
      <c r="DC26" s="637"/>
      <c r="DD26" s="627">
        <v>1093442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64652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1577567</v>
      </c>
      <c r="BH27" s="622"/>
      <c r="BI27" s="622"/>
      <c r="BJ27" s="622"/>
      <c r="BK27" s="622"/>
      <c r="BL27" s="622"/>
      <c r="BM27" s="622"/>
      <c r="BN27" s="623"/>
      <c r="BO27" s="659">
        <v>100</v>
      </c>
      <c r="BP27" s="659"/>
      <c r="BQ27" s="659"/>
      <c r="BR27" s="659"/>
      <c r="BS27" s="660">
        <v>106849</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1383615</v>
      </c>
      <c r="CS27" s="634"/>
      <c r="CT27" s="634"/>
      <c r="CU27" s="634"/>
      <c r="CV27" s="634"/>
      <c r="CW27" s="634"/>
      <c r="CX27" s="634"/>
      <c r="CY27" s="635"/>
      <c r="CZ27" s="624">
        <v>8.4</v>
      </c>
      <c r="DA27" s="636"/>
      <c r="DB27" s="636"/>
      <c r="DC27" s="637"/>
      <c r="DD27" s="627">
        <v>611865</v>
      </c>
      <c r="DE27" s="634"/>
      <c r="DF27" s="634"/>
      <c r="DG27" s="634"/>
      <c r="DH27" s="634"/>
      <c r="DI27" s="634"/>
      <c r="DJ27" s="634"/>
      <c r="DK27" s="635"/>
      <c r="DL27" s="627">
        <v>387236</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311483</v>
      </c>
      <c r="S28" s="622"/>
      <c r="T28" s="622"/>
      <c r="U28" s="622"/>
      <c r="V28" s="622"/>
      <c r="W28" s="622"/>
      <c r="X28" s="622"/>
      <c r="Y28" s="623"/>
      <c r="Z28" s="659">
        <v>1.8</v>
      </c>
      <c r="AA28" s="659"/>
      <c r="AB28" s="659"/>
      <c r="AC28" s="659"/>
      <c r="AD28" s="660">
        <v>7084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1866684</v>
      </c>
      <c r="CS28" s="622"/>
      <c r="CT28" s="622"/>
      <c r="CU28" s="622"/>
      <c r="CV28" s="622"/>
      <c r="CW28" s="622"/>
      <c r="CX28" s="622"/>
      <c r="CY28" s="623"/>
      <c r="CZ28" s="624">
        <v>11.3</v>
      </c>
      <c r="DA28" s="636"/>
      <c r="DB28" s="636"/>
      <c r="DC28" s="637"/>
      <c r="DD28" s="627">
        <v>1827076</v>
      </c>
      <c r="DE28" s="622"/>
      <c r="DF28" s="622"/>
      <c r="DG28" s="622"/>
      <c r="DH28" s="622"/>
      <c r="DI28" s="622"/>
      <c r="DJ28" s="622"/>
      <c r="DK28" s="623"/>
      <c r="DL28" s="627">
        <v>1827076</v>
      </c>
      <c r="DM28" s="622"/>
      <c r="DN28" s="622"/>
      <c r="DO28" s="622"/>
      <c r="DP28" s="622"/>
      <c r="DQ28" s="622"/>
      <c r="DR28" s="622"/>
      <c r="DS28" s="622"/>
      <c r="DT28" s="622"/>
      <c r="DU28" s="622"/>
      <c r="DV28" s="623"/>
      <c r="DW28" s="624">
        <v>20</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42319</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1866291</v>
      </c>
      <c r="CS29" s="634"/>
      <c r="CT29" s="634"/>
      <c r="CU29" s="634"/>
      <c r="CV29" s="634"/>
      <c r="CW29" s="634"/>
      <c r="CX29" s="634"/>
      <c r="CY29" s="635"/>
      <c r="CZ29" s="624">
        <v>11.3</v>
      </c>
      <c r="DA29" s="636"/>
      <c r="DB29" s="636"/>
      <c r="DC29" s="637"/>
      <c r="DD29" s="627">
        <v>1826683</v>
      </c>
      <c r="DE29" s="634"/>
      <c r="DF29" s="634"/>
      <c r="DG29" s="634"/>
      <c r="DH29" s="634"/>
      <c r="DI29" s="634"/>
      <c r="DJ29" s="634"/>
      <c r="DK29" s="635"/>
      <c r="DL29" s="627">
        <v>1826683</v>
      </c>
      <c r="DM29" s="634"/>
      <c r="DN29" s="634"/>
      <c r="DO29" s="634"/>
      <c r="DP29" s="634"/>
      <c r="DQ29" s="634"/>
      <c r="DR29" s="634"/>
      <c r="DS29" s="634"/>
      <c r="DT29" s="634"/>
      <c r="DU29" s="634"/>
      <c r="DV29" s="635"/>
      <c r="DW29" s="624">
        <v>20</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1394916</v>
      </c>
      <c r="S30" s="622"/>
      <c r="T30" s="622"/>
      <c r="U30" s="622"/>
      <c r="V30" s="622"/>
      <c r="W30" s="622"/>
      <c r="X30" s="622"/>
      <c r="Y30" s="623"/>
      <c r="Z30" s="659">
        <v>8</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1789976</v>
      </c>
      <c r="CS30" s="622"/>
      <c r="CT30" s="622"/>
      <c r="CU30" s="622"/>
      <c r="CV30" s="622"/>
      <c r="CW30" s="622"/>
      <c r="CX30" s="622"/>
      <c r="CY30" s="623"/>
      <c r="CZ30" s="624">
        <v>10.8</v>
      </c>
      <c r="DA30" s="636"/>
      <c r="DB30" s="636"/>
      <c r="DC30" s="637"/>
      <c r="DD30" s="627">
        <v>1750368</v>
      </c>
      <c r="DE30" s="622"/>
      <c r="DF30" s="622"/>
      <c r="DG30" s="622"/>
      <c r="DH30" s="622"/>
      <c r="DI30" s="622"/>
      <c r="DJ30" s="622"/>
      <c r="DK30" s="623"/>
      <c r="DL30" s="627">
        <v>1750368</v>
      </c>
      <c r="DM30" s="622"/>
      <c r="DN30" s="622"/>
      <c r="DO30" s="622"/>
      <c r="DP30" s="622"/>
      <c r="DQ30" s="622"/>
      <c r="DR30" s="622"/>
      <c r="DS30" s="622"/>
      <c r="DT30" s="622"/>
      <c r="DU30" s="622"/>
      <c r="DV30" s="623"/>
      <c r="DW30" s="624">
        <v>19.2</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98.2</v>
      </c>
      <c r="BH31" s="684"/>
      <c r="BI31" s="684"/>
      <c r="BJ31" s="684"/>
      <c r="BK31" s="684"/>
      <c r="BL31" s="684"/>
      <c r="BM31" s="685">
        <v>94.8</v>
      </c>
      <c r="BN31" s="684"/>
      <c r="BO31" s="684"/>
      <c r="BP31" s="684"/>
      <c r="BQ31" s="686"/>
      <c r="BR31" s="683">
        <v>99.2</v>
      </c>
      <c r="BS31" s="684"/>
      <c r="BT31" s="684"/>
      <c r="BU31" s="684"/>
      <c r="BV31" s="684"/>
      <c r="BW31" s="684"/>
      <c r="BX31" s="685">
        <v>95.3</v>
      </c>
      <c r="BY31" s="684"/>
      <c r="BZ31" s="684"/>
      <c r="CA31" s="684"/>
      <c r="CB31" s="686"/>
      <c r="CD31" s="642"/>
      <c r="CE31" s="643"/>
      <c r="CF31" s="618" t="s">
        <v>301</v>
      </c>
      <c r="CG31" s="619"/>
      <c r="CH31" s="619"/>
      <c r="CI31" s="619"/>
      <c r="CJ31" s="619"/>
      <c r="CK31" s="619"/>
      <c r="CL31" s="619"/>
      <c r="CM31" s="619"/>
      <c r="CN31" s="619"/>
      <c r="CO31" s="619"/>
      <c r="CP31" s="619"/>
      <c r="CQ31" s="620"/>
      <c r="CR31" s="621">
        <v>76315</v>
      </c>
      <c r="CS31" s="634"/>
      <c r="CT31" s="634"/>
      <c r="CU31" s="634"/>
      <c r="CV31" s="634"/>
      <c r="CW31" s="634"/>
      <c r="CX31" s="634"/>
      <c r="CY31" s="635"/>
      <c r="CZ31" s="624">
        <v>0.5</v>
      </c>
      <c r="DA31" s="636"/>
      <c r="DB31" s="636"/>
      <c r="DC31" s="637"/>
      <c r="DD31" s="627">
        <v>76315</v>
      </c>
      <c r="DE31" s="634"/>
      <c r="DF31" s="634"/>
      <c r="DG31" s="634"/>
      <c r="DH31" s="634"/>
      <c r="DI31" s="634"/>
      <c r="DJ31" s="634"/>
      <c r="DK31" s="635"/>
      <c r="DL31" s="627">
        <v>76315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1283845</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98.7</v>
      </c>
      <c r="BH32" s="634"/>
      <c r="BI32" s="634"/>
      <c r="BJ32" s="634"/>
      <c r="BK32" s="634"/>
      <c r="BL32" s="634"/>
      <c r="BM32" s="625">
        <v>97.9</v>
      </c>
      <c r="BN32" s="634"/>
      <c r="BO32" s="634"/>
      <c r="BP32" s="634"/>
      <c r="BQ32" s="657"/>
      <c r="BR32" s="692">
        <v>99.5</v>
      </c>
      <c r="BS32" s="634"/>
      <c r="BT32" s="634"/>
      <c r="BU32" s="634"/>
      <c r="BV32" s="634"/>
      <c r="BW32" s="634"/>
      <c r="BX32" s="625">
        <v>98.4</v>
      </c>
      <c r="BY32" s="634"/>
      <c r="BZ32" s="634"/>
      <c r="CA32" s="634"/>
      <c r="CB32" s="657"/>
      <c r="CD32" s="644"/>
      <c r="CE32" s="645"/>
      <c r="CF32" s="618" t="s">
        <v>305</v>
      </c>
      <c r="CG32" s="619"/>
      <c r="CH32" s="619"/>
      <c r="CI32" s="619"/>
      <c r="CJ32" s="619"/>
      <c r="CK32" s="619"/>
      <c r="CL32" s="619"/>
      <c r="CM32" s="619"/>
      <c r="CN32" s="619"/>
      <c r="CO32" s="619"/>
      <c r="CP32" s="619"/>
      <c r="CQ32" s="620"/>
      <c r="CR32" s="621">
        <v>393</v>
      </c>
      <c r="CS32" s="622"/>
      <c r="CT32" s="622"/>
      <c r="CU32" s="622"/>
      <c r="CV32" s="622"/>
      <c r="CW32" s="622"/>
      <c r="CX32" s="622"/>
      <c r="CY32" s="623"/>
      <c r="CZ32" s="624">
        <v>0</v>
      </c>
      <c r="DA32" s="636"/>
      <c r="DB32" s="636"/>
      <c r="DC32" s="637"/>
      <c r="DD32" s="627">
        <v>393</v>
      </c>
      <c r="DE32" s="622"/>
      <c r="DF32" s="622"/>
      <c r="DG32" s="622"/>
      <c r="DH32" s="622"/>
      <c r="DI32" s="622"/>
      <c r="DJ32" s="622"/>
      <c r="DK32" s="623"/>
      <c r="DL32" s="627">
        <v>393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19722</v>
      </c>
      <c r="S33" s="622"/>
      <c r="T33" s="622"/>
      <c r="U33" s="622"/>
      <c r="V33" s="622"/>
      <c r="W33" s="622"/>
      <c r="X33" s="622"/>
      <c r="Y33" s="623"/>
      <c r="Z33" s="659">
        <v>0.1</v>
      </c>
      <c r="AA33" s="659"/>
      <c r="AB33" s="659"/>
      <c r="AC33" s="659"/>
      <c r="AD33" s="660">
        <v>8401</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97.4</v>
      </c>
      <c r="BH33" s="606"/>
      <c r="BI33" s="606"/>
      <c r="BJ33" s="606"/>
      <c r="BK33" s="606"/>
      <c r="BL33" s="606"/>
      <c r="BM33" s="652">
        <v>91.8</v>
      </c>
      <c r="BN33" s="606"/>
      <c r="BO33" s="606"/>
      <c r="BP33" s="606"/>
      <c r="BQ33" s="669"/>
      <c r="BR33" s="682">
        <v>98.8</v>
      </c>
      <c r="BS33" s="606"/>
      <c r="BT33" s="606"/>
      <c r="BU33" s="606"/>
      <c r="BV33" s="606"/>
      <c r="BW33" s="606"/>
      <c r="BX33" s="652">
        <v>92.2</v>
      </c>
      <c r="BY33" s="606"/>
      <c r="BZ33" s="606"/>
      <c r="CA33" s="606"/>
      <c r="CB33" s="669"/>
      <c r="CD33" s="618" t="s">
        <v>308</v>
      </c>
      <c r="CE33" s="619"/>
      <c r="CF33" s="619"/>
      <c r="CG33" s="619"/>
      <c r="CH33" s="619"/>
      <c r="CI33" s="619"/>
      <c r="CJ33" s="619"/>
      <c r="CK33" s="619"/>
      <c r="CL33" s="619"/>
      <c r="CM33" s="619"/>
      <c r="CN33" s="619"/>
      <c r="CO33" s="619"/>
      <c r="CP33" s="619"/>
      <c r="CQ33" s="620"/>
      <c r="CR33" s="621">
        <v>9127096</v>
      </c>
      <c r="CS33" s="634"/>
      <c r="CT33" s="634"/>
      <c r="CU33" s="634"/>
      <c r="CV33" s="634"/>
      <c r="CW33" s="634"/>
      <c r="CX33" s="634"/>
      <c r="CY33" s="635"/>
      <c r="CZ33" s="624">
        <v>55.2</v>
      </c>
      <c r="DA33" s="636"/>
      <c r="DB33" s="636"/>
      <c r="DC33" s="637"/>
      <c r="DD33" s="627">
        <v>6983024</v>
      </c>
      <c r="DE33" s="634"/>
      <c r="DF33" s="634"/>
      <c r="DG33" s="634"/>
      <c r="DH33" s="634"/>
      <c r="DI33" s="634"/>
      <c r="DJ33" s="634"/>
      <c r="DK33" s="635"/>
      <c r="DL33" s="627">
        <v>3791790</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833692</v>
      </c>
      <c r="S34" s="622"/>
      <c r="T34" s="622"/>
      <c r="U34" s="622"/>
      <c r="V34" s="622"/>
      <c r="W34" s="622"/>
      <c r="X34" s="622"/>
      <c r="Y34" s="623"/>
      <c r="Z34" s="659">
        <v>4.8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2998438</v>
      </c>
      <c r="CS34" s="622"/>
      <c r="CT34" s="622"/>
      <c r="CU34" s="622"/>
      <c r="CV34" s="622"/>
      <c r="CW34" s="622"/>
      <c r="CX34" s="622"/>
      <c r="CY34" s="623"/>
      <c r="CZ34" s="624">
        <v>18.100000000000001</v>
      </c>
      <c r="DA34" s="636"/>
      <c r="DB34" s="636"/>
      <c r="DC34" s="637"/>
      <c r="DD34" s="627">
        <v>1694448</v>
      </c>
      <c r="DE34" s="622"/>
      <c r="DF34" s="622"/>
      <c r="DG34" s="622"/>
      <c r="DH34" s="622"/>
      <c r="DI34" s="622"/>
      <c r="DJ34" s="622"/>
      <c r="DK34" s="623"/>
      <c r="DL34" s="627">
        <v>1073310</v>
      </c>
      <c r="DM34" s="622"/>
      <c r="DN34" s="622"/>
      <c r="DO34" s="622"/>
      <c r="DP34" s="622"/>
      <c r="DQ34" s="622"/>
      <c r="DR34" s="622"/>
      <c r="DS34" s="622"/>
      <c r="DT34" s="622"/>
      <c r="DU34" s="622"/>
      <c r="DV34" s="623"/>
      <c r="DW34" s="624">
        <v>11.8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412381</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294510</v>
      </c>
      <c r="CS35" s="634"/>
      <c r="CT35" s="634"/>
      <c r="CU35" s="634"/>
      <c r="CV35" s="634"/>
      <c r="CW35" s="634"/>
      <c r="CX35" s="634"/>
      <c r="CY35" s="635"/>
      <c r="CZ35" s="624">
        <v>1.8</v>
      </c>
      <c r="DA35" s="636"/>
      <c r="DB35" s="636"/>
      <c r="DC35" s="637"/>
      <c r="DD35" s="627">
        <v>202154</v>
      </c>
      <c r="DE35" s="634"/>
      <c r="DF35" s="634"/>
      <c r="DG35" s="634"/>
      <c r="DH35" s="634"/>
      <c r="DI35" s="634"/>
      <c r="DJ35" s="634"/>
      <c r="DK35" s="635"/>
      <c r="DL35" s="627">
        <v>201132</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43796</v>
      </c>
      <c r="S36" s="622"/>
      <c r="T36" s="622"/>
      <c r="U36" s="622"/>
      <c r="V36" s="622"/>
      <c r="W36" s="622"/>
      <c r="X36" s="622"/>
      <c r="Y36" s="623"/>
      <c r="Z36" s="659">
        <v>0.3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2194454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2068</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2556706</v>
      </c>
      <c r="CS36" s="622"/>
      <c r="CT36" s="622"/>
      <c r="CU36" s="622"/>
      <c r="CV36" s="622"/>
      <c r="CW36" s="622"/>
      <c r="CX36" s="622"/>
      <c r="CY36" s="623"/>
      <c r="CZ36" s="624">
        <v>15.5</v>
      </c>
      <c r="DA36" s="636"/>
      <c r="DB36" s="636"/>
      <c r="DC36" s="637"/>
      <c r="DD36" s="627">
        <v>2116148</v>
      </c>
      <c r="DE36" s="622"/>
      <c r="DF36" s="622"/>
      <c r="DG36" s="622"/>
      <c r="DH36" s="622"/>
      <c r="DI36" s="622"/>
      <c r="DJ36" s="622"/>
      <c r="DK36" s="623"/>
      <c r="DL36" s="627">
        <v>1663896</v>
      </c>
      <c r="DM36" s="622"/>
      <c r="DN36" s="622"/>
      <c r="DO36" s="622"/>
      <c r="DP36" s="622"/>
      <c r="DQ36" s="622"/>
      <c r="DR36" s="622"/>
      <c r="DS36" s="622"/>
      <c r="DT36" s="622"/>
      <c r="DU36" s="622"/>
      <c r="DV36" s="623"/>
      <c r="DW36" s="624">
        <v>18.2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154808</v>
      </c>
      <c r="S37" s="622"/>
      <c r="T37" s="622"/>
      <c r="U37" s="622"/>
      <c r="V37" s="622"/>
      <c r="W37" s="622"/>
      <c r="X37" s="622"/>
      <c r="Y37" s="623"/>
      <c r="Z37" s="659">
        <v>0.9</v>
      </c>
      <c r="AA37" s="659"/>
      <c r="AB37" s="659"/>
      <c r="AC37" s="659"/>
      <c r="AD37" s="660">
        <v>36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683109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-23802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807864</v>
      </c>
      <c r="CS37" s="634"/>
      <c r="CT37" s="634"/>
      <c r="CU37" s="634"/>
      <c r="CV37" s="634"/>
      <c r="CW37" s="634"/>
      <c r="CX37" s="634"/>
      <c r="CY37" s="635"/>
      <c r="CZ37" s="624">
        <v>4.9000000000000004</v>
      </c>
      <c r="DA37" s="636"/>
      <c r="DB37" s="636"/>
      <c r="DC37" s="637"/>
      <c r="DD37" s="627">
        <v>790764</v>
      </c>
      <c r="DE37" s="634"/>
      <c r="DF37" s="634"/>
      <c r="DG37" s="634"/>
      <c r="DH37" s="634"/>
      <c r="DI37" s="634"/>
      <c r="DJ37" s="634"/>
      <c r="DK37" s="635"/>
      <c r="DL37" s="627">
        <v>718379</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1862200</v>
      </c>
      <c r="S38" s="622"/>
      <c r="T38" s="622"/>
      <c r="U38" s="622"/>
      <c r="V38" s="622"/>
      <c r="W38" s="622"/>
      <c r="X38" s="622"/>
      <c r="Y38" s="623"/>
      <c r="Z38" s="659">
        <v>10.7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301927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2468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990092</v>
      </c>
      <c r="CS38" s="622"/>
      <c r="CT38" s="622"/>
      <c r="CU38" s="622"/>
      <c r="CV38" s="622"/>
      <c r="CW38" s="622"/>
      <c r="CX38" s="622"/>
      <c r="CY38" s="623"/>
      <c r="CZ38" s="624">
        <v>6</v>
      </c>
      <c r="DA38" s="636"/>
      <c r="DB38" s="636"/>
      <c r="DC38" s="637"/>
      <c r="DD38" s="627">
        <v>809768</v>
      </c>
      <c r="DE38" s="622"/>
      <c r="DF38" s="622"/>
      <c r="DG38" s="622"/>
      <c r="DH38" s="622"/>
      <c r="DI38" s="622"/>
      <c r="DJ38" s="622"/>
      <c r="DK38" s="623"/>
      <c r="DL38" s="627">
        <v>781806</v>
      </c>
      <c r="DM38" s="622"/>
      <c r="DN38" s="622"/>
      <c r="DO38" s="622"/>
      <c r="DP38" s="622"/>
      <c r="DQ38" s="622"/>
      <c r="DR38" s="622"/>
      <c r="DS38" s="622"/>
      <c r="DT38" s="622"/>
      <c r="DU38" s="622"/>
      <c r="DV38" s="623"/>
      <c r="DW38" s="624">
        <v>8.6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219326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3543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1982286</v>
      </c>
      <c r="CS39" s="634"/>
      <c r="CT39" s="634"/>
      <c r="CU39" s="634"/>
      <c r="CV39" s="634"/>
      <c r="CW39" s="634"/>
      <c r="CX39" s="634"/>
      <c r="CY39" s="635"/>
      <c r="CZ39" s="624">
        <v>12</v>
      </c>
      <c r="DA39" s="636"/>
      <c r="DB39" s="636"/>
      <c r="DC39" s="637"/>
      <c r="DD39" s="627">
        <v>1868802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305064</v>
      </c>
      <c r="CS40" s="622"/>
      <c r="CT40" s="622"/>
      <c r="CU40" s="622"/>
      <c r="CV40" s="622"/>
      <c r="CW40" s="622"/>
      <c r="CX40" s="622"/>
      <c r="CY40" s="623"/>
      <c r="CZ40" s="624">
        <v>1.8</v>
      </c>
      <c r="DA40" s="636"/>
      <c r="DB40" s="636"/>
      <c r="DC40" s="637"/>
      <c r="DD40" s="627">
        <v>291704</v>
      </c>
      <c r="DE40" s="622"/>
      <c r="DF40" s="622"/>
      <c r="DG40" s="622"/>
      <c r="DH40" s="622"/>
      <c r="DI40" s="622"/>
      <c r="DJ40" s="622"/>
      <c r="DK40" s="623"/>
      <c r="DL40" s="627">
        <v>71646</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17442858</v>
      </c>
      <c r="S41" s="646"/>
      <c r="T41" s="646"/>
      <c r="U41" s="646"/>
      <c r="V41" s="646"/>
      <c r="W41" s="646"/>
      <c r="X41" s="646"/>
      <c r="Y41" s="649"/>
      <c r="Z41" s="650">
        <v>100</v>
      </c>
      <c r="AA41" s="650"/>
      <c r="AB41" s="650"/>
      <c r="AC41" s="650"/>
      <c r="AD41" s="651">
        <v>9129042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153949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836143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470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2058571</v>
      </c>
      <c r="CS42" s="634"/>
      <c r="CT42" s="634"/>
      <c r="CU42" s="634"/>
      <c r="CV42" s="634"/>
      <c r="CW42" s="634"/>
      <c r="CX42" s="634"/>
      <c r="CY42" s="635"/>
      <c r="CZ42" s="624">
        <v>12.4</v>
      </c>
      <c r="DA42" s="636"/>
      <c r="DB42" s="636"/>
      <c r="DC42" s="637"/>
      <c r="DD42" s="627">
        <v>362613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28104</v>
      </c>
      <c r="CS43" s="634"/>
      <c r="CT43" s="634"/>
      <c r="CU43" s="634"/>
      <c r="CV43" s="634"/>
      <c r="CW43" s="634"/>
      <c r="CX43" s="634"/>
      <c r="CY43" s="635"/>
      <c r="CZ43" s="624">
        <v>0.2</v>
      </c>
      <c r="DA43" s="636"/>
      <c r="DB43" s="636"/>
      <c r="DC43" s="637"/>
      <c r="DD43" s="627">
        <v>28104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1540470</v>
      </c>
      <c r="CS44" s="622"/>
      <c r="CT44" s="622"/>
      <c r="CU44" s="622"/>
      <c r="CV44" s="622"/>
      <c r="CW44" s="622"/>
      <c r="CX44" s="622"/>
      <c r="CY44" s="623"/>
      <c r="CZ44" s="624">
        <v>9.3000000000000007</v>
      </c>
      <c r="DA44" s="625"/>
      <c r="DB44" s="625"/>
      <c r="DC44" s="626"/>
      <c r="DD44" s="627">
        <v>121472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331475</v>
      </c>
      <c r="CS45" s="634"/>
      <c r="CT45" s="634"/>
      <c r="CU45" s="634"/>
      <c r="CV45" s="634"/>
      <c r="CW45" s="634"/>
      <c r="CX45" s="634"/>
      <c r="CY45" s="635"/>
      <c r="CZ45" s="624">
        <v>2</v>
      </c>
      <c r="DA45" s="636"/>
      <c r="DB45" s="636"/>
      <c r="DC45" s="637"/>
      <c r="DD45" s="627">
        <v>12272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1065912</v>
      </c>
      <c r="CS46" s="622"/>
      <c r="CT46" s="622"/>
      <c r="CU46" s="622"/>
      <c r="CV46" s="622"/>
      <c r="CW46" s="622"/>
      <c r="CX46" s="622"/>
      <c r="CY46" s="623"/>
      <c r="CZ46" s="624">
        <v>6.4</v>
      </c>
      <c r="DA46" s="625"/>
      <c r="DB46" s="625"/>
      <c r="DC46" s="626"/>
      <c r="DD46" s="627">
        <v>106151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518101</v>
      </c>
      <c r="CS47" s="634"/>
      <c r="CT47" s="634"/>
      <c r="CU47" s="634"/>
      <c r="CV47" s="634"/>
      <c r="CW47" s="634"/>
      <c r="CX47" s="634"/>
      <c r="CY47" s="635"/>
      <c r="CZ47" s="624">
        <v>3.1</v>
      </c>
      <c r="DA47" s="636"/>
      <c r="DB47" s="636"/>
      <c r="DC47" s="637"/>
      <c r="DD47" s="627">
        <v>241141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16543198</v>
      </c>
      <c r="CS49" s="606"/>
      <c r="CT49" s="606"/>
      <c r="CU49" s="606"/>
      <c r="CV49" s="606"/>
      <c r="CW49" s="606"/>
      <c r="CX49" s="606"/>
      <c r="CY49" s="607"/>
      <c r="CZ49" s="608">
        <v>100</v>
      </c>
      <c r="DA49" s="609"/>
      <c r="DB49" s="609"/>
      <c r="DC49" s="610"/>
      <c r="DD49" s="611">
        <v>11729838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zoeP/YboEjaUCTktNHMZGLvGgwZd6nLcA9G/pd5E0GbT94dNw3d5wLRuku8aYjUcjQg0TBStP1RtKpIkGOplA==" saltValue="CAJRy5PNiZ+2XlMUmzKC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17443</v>
      </c>
      <c r="R7" s="1103"/>
      <c r="S7" s="1103"/>
      <c r="T7" s="1103"/>
      <c r="U7" s="1103"/>
      <c r="V7" s="1103">
        <v>16543</v>
      </c>
      <c r="W7" s="1103"/>
      <c r="X7" s="1103"/>
      <c r="Y7" s="1103"/>
      <c r="Z7" s="1103"/>
      <c r="AA7" s="1103">
        <v>900</v>
      </c>
      <c r="AB7" s="1103"/>
      <c r="AC7" s="1103"/>
      <c r="AD7" s="1103"/>
      <c r="AE7" s="1104"/>
      <c r="AF7" s="1105">
        <v>779</v>
      </c>
      <c r="AG7" s="1106"/>
      <c r="AH7" s="1106"/>
      <c r="AI7" s="1106"/>
      <c r="AJ7" s="1107"/>
      <c r="AK7" s="1108">
        <v>412</v>
      </c>
      <c r="AL7" s="1109"/>
      <c r="AM7" s="1109"/>
      <c r="AN7" s="1109"/>
      <c r="AO7" s="1109"/>
      <c r="AP7" s="1109">
        <v>20086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545</v>
      </c>
      <c r="BT7" s="1100"/>
      <c r="BU7" s="1100"/>
      <c r="BV7" s="1100"/>
      <c r="BW7" s="1100"/>
      <c r="BX7" s="1100"/>
      <c r="BY7" s="1100"/>
      <c r="BZ7" s="1100"/>
      <c r="CA7" s="1100"/>
      <c r="CB7" s="1100"/>
      <c r="CC7" s="1100"/>
      <c r="CD7" s="1100"/>
      <c r="CE7" s="1100"/>
      <c r="CF7" s="1100"/>
      <c r="CG7" s="1112"/>
      <c r="CH7" s="1096">
        <v>9</v>
      </c>
      <c r="CI7" s="1097"/>
      <c r="CJ7" s="1097"/>
      <c r="CK7" s="1097"/>
      <c r="CL7" s="1098"/>
      <c r="CM7" s="1096">
        <v>127</v>
      </c>
      <c r="CN7" s="1097"/>
      <c r="CO7" s="1097"/>
      <c r="CP7" s="1097"/>
      <c r="CQ7" s="1098"/>
      <c r="CR7" s="1096">
        <v>4</v>
      </c>
      <c r="CS7" s="1097"/>
      <c r="CT7" s="1097"/>
      <c r="CU7" s="1097"/>
      <c r="CV7" s="1098"/>
      <c r="CW7" s="1096" t="s">
        <v>557</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546</v>
      </c>
      <c r="BT8" s="993"/>
      <c r="BU8" s="993"/>
      <c r="BV8" s="993"/>
      <c r="BW8" s="993"/>
      <c r="BX8" s="993"/>
      <c r="BY8" s="993"/>
      <c r="BZ8" s="993"/>
      <c r="CA8" s="993"/>
      <c r="CB8" s="993"/>
      <c r="CC8" s="993"/>
      <c r="CD8" s="993"/>
      <c r="CE8" s="993"/>
      <c r="CF8" s="993"/>
      <c r="CG8" s="1014"/>
      <c r="CH8" s="989">
        <v>3</v>
      </c>
      <c r="CI8" s="990"/>
      <c r="CJ8" s="990"/>
      <c r="CK8" s="990"/>
      <c r="CL8" s="991"/>
      <c r="CM8" s="989">
        <v>112</v>
      </c>
      <c r="CN8" s="990"/>
      <c r="CO8" s="990"/>
      <c r="CP8" s="990"/>
      <c r="CQ8" s="991"/>
      <c r="CR8" s="989">
        <v>74</v>
      </c>
      <c r="CS8" s="990"/>
      <c r="CT8" s="990"/>
      <c r="CU8" s="990"/>
      <c r="CV8" s="991"/>
      <c r="CW8" s="989">
        <v>1</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547</v>
      </c>
      <c r="BT9" s="993"/>
      <c r="BU9" s="993"/>
      <c r="BV9" s="993"/>
      <c r="BW9" s="993"/>
      <c r="BX9" s="993"/>
      <c r="BY9" s="993"/>
      <c r="BZ9" s="993"/>
      <c r="CA9" s="993"/>
      <c r="CB9" s="993"/>
      <c r="CC9" s="993"/>
      <c r="CD9" s="993"/>
      <c r="CE9" s="993"/>
      <c r="CF9" s="993"/>
      <c r="CG9" s="1014"/>
      <c r="CH9" s="989">
        <v>-8</v>
      </c>
      <c r="CI9" s="990"/>
      <c r="CJ9" s="990"/>
      <c r="CK9" s="990"/>
      <c r="CL9" s="991"/>
      <c r="CM9" s="989">
        <v>55</v>
      </c>
      <c r="CN9" s="990"/>
      <c r="CO9" s="990"/>
      <c r="CP9" s="990"/>
      <c r="CQ9" s="991"/>
      <c r="CR9" s="989">
        <v>10</v>
      </c>
      <c r="CS9" s="990"/>
      <c r="CT9" s="990"/>
      <c r="CU9" s="990"/>
      <c r="CV9" s="991"/>
      <c r="CW9" s="989">
        <v>2</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17443</v>
      </c>
      <c r="R23" s="1061"/>
      <c r="S23" s="1061"/>
      <c r="T23" s="1061"/>
      <c r="U23" s="1061"/>
      <c r="V23" s="1061">
        <v>16543</v>
      </c>
      <c r="W23" s="1061"/>
      <c r="X23" s="1061"/>
      <c r="Y23" s="1061"/>
      <c r="Z23" s="1061"/>
      <c r="AA23" s="1061">
        <v>900</v>
      </c>
      <c r="AB23" s="1061"/>
      <c r="AC23" s="1061"/>
      <c r="AD23" s="1061"/>
      <c r="AE23" s="1068"/>
      <c r="AF23" s="1069">
        <v>779</v>
      </c>
      <c r="AG23" s="1061"/>
      <c r="AH23" s="1061"/>
      <c r="AI23" s="1061"/>
      <c r="AJ23" s="1070"/>
      <c r="AK23" s="1071"/>
      <c r="AL23" s="1072"/>
      <c r="AM23" s="1072"/>
      <c r="AN23" s="1072"/>
      <c r="AO23" s="1072"/>
      <c r="AP23" s="1061">
        <v>20086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2235</v>
      </c>
      <c r="R28" s="1051"/>
      <c r="S28" s="1051"/>
      <c r="T28" s="1051"/>
      <c r="U28" s="1051"/>
      <c r="V28" s="1051">
        <v>2233</v>
      </c>
      <c r="W28" s="1051"/>
      <c r="X28" s="1051"/>
      <c r="Y28" s="1051"/>
      <c r="Z28" s="1051"/>
      <c r="AA28" s="1051">
        <v>2</v>
      </c>
      <c r="AB28" s="1051"/>
      <c r="AC28" s="1051"/>
      <c r="AD28" s="1051"/>
      <c r="AE28" s="1052"/>
      <c r="AF28" s="1053">
        <v>2</v>
      </c>
      <c r="AG28" s="1051"/>
      <c r="AH28" s="1051"/>
      <c r="AI28" s="1051"/>
      <c r="AJ28" s="1054"/>
      <c r="AK28" s="1042">
        <v>154</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367</v>
      </c>
      <c r="R29" s="1039"/>
      <c r="S29" s="1039"/>
      <c r="T29" s="1039"/>
      <c r="U29" s="1039"/>
      <c r="V29" s="1039">
        <v>367</v>
      </c>
      <c r="W29" s="1039"/>
      <c r="X29" s="1039"/>
      <c r="Y29" s="1039"/>
      <c r="Z29" s="1039"/>
      <c r="AA29" s="1039">
        <v>0</v>
      </c>
      <c r="AB29" s="1039"/>
      <c r="AC29" s="1039"/>
      <c r="AD29" s="1039"/>
      <c r="AE29" s="1040"/>
      <c r="AF29" s="1035">
        <v>0</v>
      </c>
      <c r="AG29" s="1036"/>
      <c r="AH29" s="1036"/>
      <c r="AI29" s="1036"/>
      <c r="AJ29" s="1037"/>
      <c r="AK29" s="980">
        <v>111</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2740</v>
      </c>
      <c r="R30" s="1039"/>
      <c r="S30" s="1039"/>
      <c r="T30" s="1039"/>
      <c r="U30" s="1039"/>
      <c r="V30" s="1039">
        <v>2568</v>
      </c>
      <c r="W30" s="1039"/>
      <c r="X30" s="1039"/>
      <c r="Y30" s="1039"/>
      <c r="Z30" s="1039"/>
      <c r="AA30" s="1039">
        <v>172</v>
      </c>
      <c r="AB30" s="1039"/>
      <c r="AC30" s="1039"/>
      <c r="AD30" s="1039"/>
      <c r="AE30" s="1040"/>
      <c r="AF30" s="1035">
        <v>172</v>
      </c>
      <c r="AG30" s="1036"/>
      <c r="AH30" s="1036"/>
      <c r="AI30" s="1036"/>
      <c r="AJ30" s="1037"/>
      <c r="AK30" s="980">
        <v>399</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623</v>
      </c>
      <c r="R31" s="1039"/>
      <c r="S31" s="1039"/>
      <c r="T31" s="1039"/>
      <c r="U31" s="1039"/>
      <c r="V31" s="1039">
        <v>788</v>
      </c>
      <c r="W31" s="1039"/>
      <c r="X31" s="1039"/>
      <c r="Y31" s="1039"/>
      <c r="Z31" s="1039"/>
      <c r="AA31" s="1039">
        <v>-165</v>
      </c>
      <c r="AB31" s="1039"/>
      <c r="AC31" s="1039"/>
      <c r="AD31" s="1039"/>
      <c r="AE31" s="1040"/>
      <c r="AF31" s="1035">
        <v>691</v>
      </c>
      <c r="AG31" s="1036"/>
      <c r="AH31" s="1036"/>
      <c r="AI31" s="1036"/>
      <c r="AJ31" s="1037"/>
      <c r="AK31" s="980">
        <v>137</v>
      </c>
      <c r="AL31" s="971"/>
      <c r="AM31" s="971"/>
      <c r="AN31" s="971"/>
      <c r="AO31" s="971"/>
      <c r="AP31" s="971">
        <v>3941</v>
      </c>
      <c r="AQ31" s="971"/>
      <c r="AR31" s="971"/>
      <c r="AS31" s="971"/>
      <c r="AT31" s="971"/>
      <c r="AU31" s="971">
        <v>1963</v>
      </c>
      <c r="AV31" s="971"/>
      <c r="AW31" s="971"/>
      <c r="AX31" s="971"/>
      <c r="AY31" s="971"/>
      <c r="AZ31" s="1041" t="s">
        <v>557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868</v>
      </c>
      <c r="R32" s="1039"/>
      <c r="S32" s="1039"/>
      <c r="T32" s="1039"/>
      <c r="U32" s="1039"/>
      <c r="V32" s="1039">
        <v>835</v>
      </c>
      <c r="W32" s="1039"/>
      <c r="X32" s="1039"/>
      <c r="Y32" s="1039"/>
      <c r="Z32" s="1039"/>
      <c r="AA32" s="1039">
        <v>33</v>
      </c>
      <c r="AB32" s="1039"/>
      <c r="AC32" s="1039"/>
      <c r="AD32" s="1039"/>
      <c r="AE32" s="1040"/>
      <c r="AF32" s="1035">
        <v>130</v>
      </c>
      <c r="AG32" s="1036"/>
      <c r="AH32" s="1036"/>
      <c r="AI32" s="1036"/>
      <c r="AJ32" s="1037"/>
      <c r="AK32" s="980">
        <v>683</v>
      </c>
      <c r="AL32" s="971"/>
      <c r="AM32" s="971"/>
      <c r="AN32" s="971"/>
      <c r="AO32" s="971"/>
      <c r="AP32" s="971">
        <v>6354</v>
      </c>
      <c r="AQ32" s="971"/>
      <c r="AR32" s="971"/>
      <c r="AS32" s="971"/>
      <c r="AT32" s="971"/>
      <c r="AU32" s="971">
        <v>5547</v>
      </c>
      <c r="AV32" s="971"/>
      <c r="AW32" s="971"/>
      <c r="AX32" s="971"/>
      <c r="AY32" s="971"/>
      <c r="AZ32" s="1041" t="s">
        <v>557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1849</v>
      </c>
      <c r="R33" s="1039"/>
      <c r="S33" s="1039"/>
      <c r="T33" s="1039"/>
      <c r="U33" s="1039"/>
      <c r="V33" s="1039">
        <v>2169</v>
      </c>
      <c r="W33" s="1039"/>
      <c r="X33" s="1039"/>
      <c r="Y33" s="1039"/>
      <c r="Z33" s="1039"/>
      <c r="AA33" s="1039">
        <v>-320</v>
      </c>
      <c r="AB33" s="1039"/>
      <c r="AC33" s="1039"/>
      <c r="AD33" s="1039"/>
      <c r="AE33" s="1040"/>
      <c r="AF33" s="1035">
        <v>321</v>
      </c>
      <c r="AG33" s="1036"/>
      <c r="AH33" s="1036"/>
      <c r="AI33" s="1036"/>
      <c r="AJ33" s="1037"/>
      <c r="AK33" s="980">
        <v>211</v>
      </c>
      <c r="AL33" s="971"/>
      <c r="AM33" s="971"/>
      <c r="AN33" s="971"/>
      <c r="AO33" s="971"/>
      <c r="AP33" s="971">
        <v>713</v>
      </c>
      <c r="AQ33" s="971"/>
      <c r="AR33" s="971"/>
      <c r="AS33" s="971"/>
      <c r="AT33" s="971"/>
      <c r="AU33" s="971">
        <v>446</v>
      </c>
      <c r="AV33" s="971"/>
      <c r="AW33" s="971"/>
      <c r="AX33" s="971"/>
      <c r="AY33" s="971"/>
      <c r="AZ33" s="1041" t="s">
        <v>557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1317</v>
      </c>
      <c r="AG63" s="959"/>
      <c r="AH63" s="959"/>
      <c r="AI63" s="959"/>
      <c r="AJ63" s="1022"/>
      <c r="AK63" s="1023"/>
      <c r="AL63" s="963"/>
      <c r="AM63" s="963"/>
      <c r="AN63" s="963"/>
      <c r="AO63" s="963"/>
      <c r="AP63" s="959">
        <v>11008</v>
      </c>
      <c r="AQ63" s="959"/>
      <c r="AR63" s="959"/>
      <c r="AS63" s="959"/>
      <c r="AT63" s="959"/>
      <c r="AU63" s="959">
        <v>7956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177</v>
      </c>
      <c r="R68" s="982"/>
      <c r="S68" s="982"/>
      <c r="T68" s="982"/>
      <c r="U68" s="982"/>
      <c r="V68" s="982">
        <v>172</v>
      </c>
      <c r="W68" s="982"/>
      <c r="X68" s="982"/>
      <c r="Y68" s="982"/>
      <c r="Z68" s="982"/>
      <c r="AA68" s="982">
        <v>5</v>
      </c>
      <c r="AB68" s="982"/>
      <c r="AC68" s="982"/>
      <c r="AD68" s="982"/>
      <c r="AE68" s="982"/>
      <c r="AF68" s="982">
        <v>5</v>
      </c>
      <c r="AG68" s="982"/>
      <c r="AH68" s="982"/>
      <c r="AI68" s="982"/>
      <c r="AJ68" s="982"/>
      <c r="AK68" s="982">
        <v>89</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3193</v>
      </c>
      <c r="R69" s="971"/>
      <c r="S69" s="971"/>
      <c r="T69" s="971"/>
      <c r="U69" s="971"/>
      <c r="V69" s="971">
        <v>2512</v>
      </c>
      <c r="W69" s="971"/>
      <c r="X69" s="971"/>
      <c r="Y69" s="971"/>
      <c r="Z69" s="971"/>
      <c r="AA69" s="971">
        <v>681</v>
      </c>
      <c r="AB69" s="971"/>
      <c r="AC69" s="971"/>
      <c r="AD69" s="971"/>
      <c r="AE69" s="971"/>
      <c r="AF69" s="971">
        <v>681</v>
      </c>
      <c r="AG69" s="971"/>
      <c r="AH69" s="971"/>
      <c r="AI69" s="971"/>
      <c r="AJ69" s="971"/>
      <c r="AK69" s="971">
        <v>3139</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6</v>
      </c>
      <c r="R70" s="971"/>
      <c r="S70" s="971"/>
      <c r="T70" s="971"/>
      <c r="U70" s="971"/>
      <c r="V70" s="971">
        <v>1</v>
      </c>
      <c r="W70" s="971"/>
      <c r="X70" s="971"/>
      <c r="Y70" s="971"/>
      <c r="Z70" s="971"/>
      <c r="AA70" s="971">
        <v>5</v>
      </c>
      <c r="AB70" s="971"/>
      <c r="AC70" s="971"/>
      <c r="AD70" s="971"/>
      <c r="AE70" s="971"/>
      <c r="AF70" s="971">
        <v>5</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v>
      </c>
      <c r="R71" s="971"/>
      <c r="S71" s="971"/>
      <c r="T71" s="971"/>
      <c r="U71" s="971"/>
      <c r="V71" s="971">
        <v>1</v>
      </c>
      <c r="W71" s="971"/>
      <c r="X71" s="971"/>
      <c r="Y71" s="971"/>
      <c r="Z71" s="971"/>
      <c r="AA71" s="971">
        <v>0</v>
      </c>
      <c r="AB71" s="971"/>
      <c r="AC71" s="971"/>
      <c r="AD71" s="971"/>
      <c r="AE71" s="971"/>
      <c r="AF71" s="971">
        <v>0</v>
      </c>
      <c r="AG71" s="971"/>
      <c r="AH71" s="971"/>
      <c r="AI71" s="971"/>
      <c r="AJ71" s="971"/>
      <c r="AK71" s="971">
        <v>1</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2380</v>
      </c>
      <c r="R72" s="971"/>
      <c r="S72" s="971"/>
      <c r="T72" s="971"/>
      <c r="U72" s="971"/>
      <c r="V72" s="971">
        <v>2169</v>
      </c>
      <c r="W72" s="971"/>
      <c r="X72" s="971"/>
      <c r="Y72" s="971"/>
      <c r="Z72" s="971"/>
      <c r="AA72" s="971">
        <v>211</v>
      </c>
      <c r="AB72" s="971"/>
      <c r="AC72" s="971"/>
      <c r="AD72" s="971"/>
      <c r="AE72" s="971"/>
      <c r="AF72" s="971">
        <v>151</v>
      </c>
      <c r="AG72" s="971"/>
      <c r="AH72" s="971"/>
      <c r="AI72" s="971"/>
      <c r="AJ72" s="971"/>
      <c r="AK72" s="971">
        <v>2242</v>
      </c>
      <c r="AL72" s="971"/>
      <c r="AM72" s="971"/>
      <c r="AN72" s="971"/>
      <c r="AO72" s="971"/>
      <c r="AP72" s="971">
        <v>291</v>
      </c>
      <c r="AQ72" s="971"/>
      <c r="AR72" s="971"/>
      <c r="AS72" s="971"/>
      <c r="AT72" s="971"/>
      <c r="AU72" s="971">
        <v>76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141</v>
      </c>
      <c r="R73" s="971"/>
      <c r="S73" s="971"/>
      <c r="T73" s="971"/>
      <c r="U73" s="971"/>
      <c r="V73" s="971">
        <v>141</v>
      </c>
      <c r="W73" s="971"/>
      <c r="X73" s="971"/>
      <c r="Y73" s="971"/>
      <c r="Z73" s="971"/>
      <c r="AA73" s="971" t="s">
        <v>564</v>
      </c>
      <c r="AB73" s="971"/>
      <c r="AC73" s="971"/>
      <c r="AD73" s="971"/>
      <c r="AE73" s="971"/>
      <c r="AF73" s="971" t="s">
        <v>564</v>
      </c>
      <c r="AG73" s="971"/>
      <c r="AH73" s="971"/>
      <c r="AI73" s="971"/>
      <c r="AJ73" s="971"/>
      <c r="AK73" s="971">
        <v>26</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507</v>
      </c>
      <c r="R74" s="971"/>
      <c r="S74" s="971"/>
      <c r="T74" s="971"/>
      <c r="U74" s="971"/>
      <c r="V74" s="971">
        <v>385</v>
      </c>
      <c r="W74" s="971"/>
      <c r="X74" s="971"/>
      <c r="Y74" s="971"/>
      <c r="Z74" s="971"/>
      <c r="AA74" s="971">
        <v>122</v>
      </c>
      <c r="AB74" s="971"/>
      <c r="AC74" s="971"/>
      <c r="AD74" s="971"/>
      <c r="AE74" s="971"/>
      <c r="AF74" s="971">
        <v>40</v>
      </c>
      <c r="AG74" s="971"/>
      <c r="AH74" s="971"/>
      <c r="AI74" s="971"/>
      <c r="AJ74" s="971"/>
      <c r="AK74" s="971">
        <v>411</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585</v>
      </c>
      <c r="R75" s="979"/>
      <c r="S75" s="979"/>
      <c r="T75" s="979"/>
      <c r="U75" s="980"/>
      <c r="V75" s="981">
        <v>569</v>
      </c>
      <c r="W75" s="979"/>
      <c r="X75" s="979"/>
      <c r="Y75" s="979"/>
      <c r="Z75" s="980"/>
      <c r="AA75" s="981">
        <v>16</v>
      </c>
      <c r="AB75" s="979"/>
      <c r="AC75" s="979"/>
      <c r="AD75" s="979"/>
      <c r="AE75" s="980"/>
      <c r="AF75" s="981">
        <v>16</v>
      </c>
      <c r="AG75" s="979"/>
      <c r="AH75" s="979"/>
      <c r="AI75" s="979"/>
      <c r="AJ75" s="980"/>
      <c r="AK75" s="981" t="s">
        <v>564</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176293</v>
      </c>
      <c r="R76" s="979"/>
      <c r="S76" s="979"/>
      <c r="T76" s="979"/>
      <c r="U76" s="980"/>
      <c r="V76" s="981">
        <v>176293</v>
      </c>
      <c r="W76" s="979"/>
      <c r="X76" s="979"/>
      <c r="Y76" s="979"/>
      <c r="Z76" s="980"/>
      <c r="AA76" s="981" t="s">
        <v>487</v>
      </c>
      <c r="AB76" s="979"/>
      <c r="AC76" s="979"/>
      <c r="AD76" s="979"/>
      <c r="AE76" s="980"/>
      <c r="AF76" s="981" t="s">
        <v>487</v>
      </c>
      <c r="AG76" s="979"/>
      <c r="AH76" s="979"/>
      <c r="AI76" s="979"/>
      <c r="AJ76" s="980"/>
      <c r="AK76" s="981" t="s">
        <v>487</v>
      </c>
      <c r="AL76" s="979"/>
      <c r="AM76" s="979"/>
      <c r="AN76" s="979"/>
      <c r="AO76" s="980"/>
      <c r="AP76" s="981" t="s">
        <v>487</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88</v>
      </c>
      <c r="CS102" s="953"/>
      <c r="CT102" s="953"/>
      <c r="CU102" s="953"/>
      <c r="CV102" s="954"/>
      <c r="CW102" s="952">
        <v>3</v>
      </c>
      <c r="CX102" s="953"/>
      <c r="CY102" s="953"/>
      <c r="CZ102" s="953"/>
      <c r="DA102" s="954"/>
      <c r="DB102" s="952" t="s">
        <v>564</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2219480</v>
      </c>
      <c r="AB110" s="889"/>
      <c r="AC110" s="889"/>
      <c r="AD110" s="889"/>
      <c r="AE110" s="890"/>
      <c r="AF110" s="891">
        <v>1977223</v>
      </c>
      <c r="AG110" s="889"/>
      <c r="AH110" s="889"/>
      <c r="AI110" s="889"/>
      <c r="AJ110" s="890"/>
      <c r="AK110" s="891">
        <v>1866291</v>
      </c>
      <c r="AL110" s="889"/>
      <c r="AM110" s="889"/>
      <c r="AN110" s="889"/>
      <c r="AO110" s="890"/>
      <c r="AP110" s="892">
        <v>28.2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21009399</v>
      </c>
      <c r="BR110" s="842"/>
      <c r="BS110" s="842"/>
      <c r="BT110" s="842"/>
      <c r="BU110" s="842"/>
      <c r="BV110" s="842">
        <v>20014018</v>
      </c>
      <c r="BW110" s="842"/>
      <c r="BX110" s="842"/>
      <c r="BY110" s="842"/>
      <c r="BZ110" s="842"/>
      <c r="CA110" s="842">
        <v>20086242</v>
      </c>
      <c r="CB110" s="842"/>
      <c r="CC110" s="842"/>
      <c r="CD110" s="842"/>
      <c r="CE110" s="842"/>
      <c r="CF110" s="866">
        <v>303.39999999999998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9063833</v>
      </c>
      <c r="BR112" s="817"/>
      <c r="BS112" s="817"/>
      <c r="BT112" s="817"/>
      <c r="BU112" s="817"/>
      <c r="BV112" s="817">
        <v>8279730</v>
      </c>
      <c r="BW112" s="817"/>
      <c r="BX112" s="817"/>
      <c r="BY112" s="817"/>
      <c r="BZ112" s="817"/>
      <c r="CA112" s="817">
        <v>7955531</v>
      </c>
      <c r="CB112" s="817"/>
      <c r="CC112" s="817"/>
      <c r="CD112" s="817"/>
      <c r="CE112" s="817"/>
      <c r="CF112" s="875">
        <v>120.2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698075</v>
      </c>
      <c r="AB113" s="919"/>
      <c r="AC113" s="919"/>
      <c r="AD113" s="919"/>
      <c r="AE113" s="920"/>
      <c r="AF113" s="921">
        <v>726532</v>
      </c>
      <c r="AG113" s="919"/>
      <c r="AH113" s="919"/>
      <c r="AI113" s="919"/>
      <c r="AJ113" s="920"/>
      <c r="AK113" s="921">
        <v>790228</v>
      </c>
      <c r="AL113" s="919"/>
      <c r="AM113" s="919"/>
      <c r="AN113" s="919"/>
      <c r="AO113" s="920"/>
      <c r="AP113" s="922">
        <v>11.9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165538</v>
      </c>
      <c r="BR113" s="817"/>
      <c r="BS113" s="817"/>
      <c r="BT113" s="817"/>
      <c r="BU113" s="817"/>
      <c r="BV113" s="817">
        <v>113146</v>
      </c>
      <c r="BW113" s="817"/>
      <c r="BX113" s="817"/>
      <c r="BY113" s="817"/>
      <c r="BZ113" s="817"/>
      <c r="CA113" s="817">
        <v>76141</v>
      </c>
      <c r="CB113" s="817"/>
      <c r="CC113" s="817"/>
      <c r="CD113" s="817"/>
      <c r="CE113" s="817"/>
      <c r="CF113" s="875">
        <v>1.2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53767</v>
      </c>
      <c r="AB114" s="780"/>
      <c r="AC114" s="780"/>
      <c r="AD114" s="780"/>
      <c r="AE114" s="781"/>
      <c r="AF114" s="782">
        <v>52833</v>
      </c>
      <c r="AG114" s="780"/>
      <c r="AH114" s="780"/>
      <c r="AI114" s="780"/>
      <c r="AJ114" s="781"/>
      <c r="AK114" s="782">
        <v>37327</v>
      </c>
      <c r="AL114" s="780"/>
      <c r="AM114" s="780"/>
      <c r="AN114" s="780"/>
      <c r="AO114" s="781"/>
      <c r="AP114" s="824">
        <v>0.6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2086019</v>
      </c>
      <c r="BR114" s="817"/>
      <c r="BS114" s="817"/>
      <c r="BT114" s="817"/>
      <c r="BU114" s="817"/>
      <c r="BV114" s="817">
        <v>2106397</v>
      </c>
      <c r="BW114" s="817"/>
      <c r="BX114" s="817"/>
      <c r="BY114" s="817"/>
      <c r="BZ114" s="817"/>
      <c r="CA114" s="817">
        <v>2046560</v>
      </c>
      <c r="CB114" s="817"/>
      <c r="CC114" s="817"/>
      <c r="CD114" s="817"/>
      <c r="CE114" s="817"/>
      <c r="CF114" s="875">
        <v>30.9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582</v>
      </c>
      <c r="AB116" s="780"/>
      <c r="AC116" s="780"/>
      <c r="AD116" s="780"/>
      <c r="AE116" s="781"/>
      <c r="AF116" s="782">
        <v>229</v>
      </c>
      <c r="AG116" s="780"/>
      <c r="AH116" s="780"/>
      <c r="AI116" s="780"/>
      <c r="AJ116" s="781"/>
      <c r="AK116" s="782">
        <v>393</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2971904</v>
      </c>
      <c r="AB117" s="903"/>
      <c r="AC117" s="903"/>
      <c r="AD117" s="903"/>
      <c r="AE117" s="904"/>
      <c r="AF117" s="905">
        <v>2756817</v>
      </c>
      <c r="AG117" s="903"/>
      <c r="AH117" s="903"/>
      <c r="AI117" s="903"/>
      <c r="AJ117" s="904"/>
      <c r="AK117" s="905">
        <v>2694239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32324789</v>
      </c>
      <c r="BR119" s="845"/>
      <c r="BS119" s="845"/>
      <c r="BT119" s="845"/>
      <c r="BU119" s="845"/>
      <c r="BV119" s="845">
        <v>30513291</v>
      </c>
      <c r="BW119" s="845"/>
      <c r="BX119" s="845"/>
      <c r="BY119" s="845"/>
      <c r="BZ119" s="845"/>
      <c r="CA119" s="845">
        <v>30164474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3300824</v>
      </c>
      <c r="BR120" s="842"/>
      <c r="BS120" s="842"/>
      <c r="BT120" s="842"/>
      <c r="BU120" s="842"/>
      <c r="BV120" s="842">
        <v>3507970</v>
      </c>
      <c r="BW120" s="842"/>
      <c r="BX120" s="842"/>
      <c r="BY120" s="842"/>
      <c r="BZ120" s="842"/>
      <c r="CA120" s="842">
        <v>5603424</v>
      </c>
      <c r="CB120" s="842"/>
      <c r="CC120" s="842"/>
      <c r="CD120" s="842"/>
      <c r="CE120" s="842"/>
      <c r="CF120" s="866">
        <v>84.6</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6519695</v>
      </c>
      <c r="DH120" s="842"/>
      <c r="DI120" s="842"/>
      <c r="DJ120" s="842"/>
      <c r="DK120" s="842"/>
      <c r="DL120" s="842">
        <v>5877774</v>
      </c>
      <c r="DM120" s="842"/>
      <c r="DN120" s="842"/>
      <c r="DO120" s="842"/>
      <c r="DP120" s="842"/>
      <c r="DQ120" s="842">
        <v>5547262</v>
      </c>
      <c r="DR120" s="842"/>
      <c r="DS120" s="842"/>
      <c r="DT120" s="842"/>
      <c r="DU120" s="842"/>
      <c r="DV120" s="843">
        <v>83.8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1134039</v>
      </c>
      <c r="BR121" s="817"/>
      <c r="BS121" s="817"/>
      <c r="BT121" s="817"/>
      <c r="BU121" s="817"/>
      <c r="BV121" s="817">
        <v>1027218</v>
      </c>
      <c r="BW121" s="817"/>
      <c r="BX121" s="817"/>
      <c r="BY121" s="817"/>
      <c r="BZ121" s="817"/>
      <c r="CA121" s="817">
        <v>851796</v>
      </c>
      <c r="CB121" s="817"/>
      <c r="CC121" s="817"/>
      <c r="CD121" s="817"/>
      <c r="CE121" s="817"/>
      <c r="CF121" s="875">
        <v>12.9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2047313</v>
      </c>
      <c r="DH121" s="817"/>
      <c r="DI121" s="817"/>
      <c r="DJ121" s="817"/>
      <c r="DK121" s="817"/>
      <c r="DL121" s="817">
        <v>1944237</v>
      </c>
      <c r="DM121" s="817"/>
      <c r="DN121" s="817"/>
      <c r="DO121" s="817"/>
      <c r="DP121" s="817"/>
      <c r="DQ121" s="817">
        <v>1962637</v>
      </c>
      <c r="DR121" s="817"/>
      <c r="DS121" s="817"/>
      <c r="DT121" s="817"/>
      <c r="DU121" s="817"/>
      <c r="DV121" s="794">
        <v>29.6</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24837704</v>
      </c>
      <c r="BR122" s="845"/>
      <c r="BS122" s="845"/>
      <c r="BT122" s="845"/>
      <c r="BU122" s="845"/>
      <c r="BV122" s="845">
        <v>24251089</v>
      </c>
      <c r="BW122" s="845"/>
      <c r="BX122" s="845"/>
      <c r="BY122" s="845"/>
      <c r="BZ122" s="845"/>
      <c r="CA122" s="845">
        <v>23598197</v>
      </c>
      <c r="CB122" s="845"/>
      <c r="CC122" s="845"/>
      <c r="CD122" s="845"/>
      <c r="CE122" s="845"/>
      <c r="CF122" s="846">
        <v>356.4</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496825</v>
      </c>
      <c r="DH122" s="817"/>
      <c r="DI122" s="817"/>
      <c r="DJ122" s="817"/>
      <c r="DK122" s="817"/>
      <c r="DL122" s="817">
        <v>457719</v>
      </c>
      <c r="DM122" s="817"/>
      <c r="DN122" s="817"/>
      <c r="DO122" s="817"/>
      <c r="DP122" s="817"/>
      <c r="DQ122" s="817">
        <v>445632</v>
      </c>
      <c r="DR122" s="817"/>
      <c r="DS122" s="817"/>
      <c r="DT122" s="817"/>
      <c r="DU122" s="817"/>
      <c r="DV122" s="794">
        <v>6.7</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29272567</v>
      </c>
      <c r="BR123" s="833"/>
      <c r="BS123" s="833"/>
      <c r="BT123" s="833"/>
      <c r="BU123" s="833"/>
      <c r="BV123" s="833">
        <v>28786277</v>
      </c>
      <c r="BW123" s="833"/>
      <c r="BX123" s="833"/>
      <c r="BY123" s="833"/>
      <c r="BZ123" s="833"/>
      <c r="CA123" s="833">
        <v>30053417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44.9</v>
      </c>
      <c r="BR124" s="831"/>
      <c r="BS124" s="831"/>
      <c r="BT124" s="831"/>
      <c r="BU124" s="831"/>
      <c r="BV124" s="831">
        <v>26.3</v>
      </c>
      <c r="BW124" s="831"/>
      <c r="BX124" s="831"/>
      <c r="BY124" s="831"/>
      <c r="BZ124" s="831"/>
      <c r="CA124" s="831">
        <v>1.6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204127</v>
      </c>
      <c r="AB128" s="801"/>
      <c r="AC128" s="801"/>
      <c r="AD128" s="801"/>
      <c r="AE128" s="802"/>
      <c r="AF128" s="803">
        <v>92965</v>
      </c>
      <c r="AG128" s="801"/>
      <c r="AH128" s="801"/>
      <c r="AI128" s="801"/>
      <c r="AJ128" s="802"/>
      <c r="AK128" s="803">
        <v>78943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9196922</v>
      </c>
      <c r="AB129" s="780"/>
      <c r="AC129" s="780"/>
      <c r="AD129" s="780"/>
      <c r="AE129" s="781"/>
      <c r="AF129" s="782">
        <v>8960279</v>
      </c>
      <c r="AG129" s="780"/>
      <c r="AH129" s="780"/>
      <c r="AI129" s="780"/>
      <c r="AJ129" s="781"/>
      <c r="AK129" s="782">
        <v>9039456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2399911</v>
      </c>
      <c r="AB130" s="780"/>
      <c r="AC130" s="780"/>
      <c r="AD130" s="780"/>
      <c r="AE130" s="781"/>
      <c r="AF130" s="782">
        <v>2409414</v>
      </c>
      <c r="AG130" s="780"/>
      <c r="AH130" s="780"/>
      <c r="AI130" s="780"/>
      <c r="AJ130" s="781"/>
      <c r="AK130" s="782">
        <v>2419042</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6797011</v>
      </c>
      <c r="AB131" s="764"/>
      <c r="AC131" s="764"/>
      <c r="AD131" s="764"/>
      <c r="AE131" s="765"/>
      <c r="AF131" s="766">
        <v>6550865</v>
      </c>
      <c r="AG131" s="764"/>
      <c r="AH131" s="764"/>
      <c r="AI131" s="764"/>
      <c r="AJ131" s="765"/>
      <c r="AK131" s="766">
        <v>6620414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5.4121730860000001</v>
      </c>
      <c r="AB132" s="745"/>
      <c r="AC132" s="745"/>
      <c r="AD132" s="745"/>
      <c r="AE132" s="746"/>
      <c r="AF132" s="747">
        <v>3.8840366880000001</v>
      </c>
      <c r="AG132" s="745"/>
      <c r="AH132" s="745"/>
      <c r="AI132" s="745"/>
      <c r="AJ132" s="746"/>
      <c r="AK132" s="747">
        <v>2.9643765480000002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5.5</v>
      </c>
      <c r="AB133" s="724"/>
      <c r="AC133" s="724"/>
      <c r="AD133" s="724"/>
      <c r="AE133" s="725"/>
      <c r="AF133" s="723">
        <v>4.2</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IYVifdp7mCZnYaaWF3m8MBYLf9Z73XtVQ4RBWOq7N57l6p0waFVw6cEkPlJiiWVhJMC29w/h7Oi/Su3lQy6zg==" saltValue="6FOyB2jYqcGtGs6pfOw5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lOekY/+J3wiu1LBIGbjEoX3LBLVEOqvHZQeqhj4xbUrhSA1mrOO4Y9hotTMSj+W0PzYIBXfMahQW2ybja0JIw==" saltValue="dU1X61jVvNl/EngplyWn5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x3CXLQV5q+elnZg3qrlFrU9/8Q1PaJBg7++P36FhreCnZ3YC6smXes1VGsC816Dr8IxHpniRddrZXHmP+NIIA==" saltValue="fPwLN99lrdjaiMUha98MA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2107232</v>
      </c>
      <c r="AP9" s="281">
        <v>138752</v>
      </c>
      <c r="AQ9" s="282">
        <v>93942</v>
      </c>
      <c r="AR9" s="283">
        <v>47.7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432503</v>
      </c>
      <c r="AP10" s="284">
        <v>28479</v>
      </c>
      <c r="AQ10" s="285">
        <v>12590</v>
      </c>
      <c r="AR10" s="286">
        <v>126.2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461</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61553</v>
      </c>
      <c r="AP13" s="284">
        <v>4053</v>
      </c>
      <c r="AQ13" s="285">
        <v>3962</v>
      </c>
      <c r="AR13" s="286">
        <v>2.2999999999999998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28104</v>
      </c>
      <c r="AP14" s="284">
        <v>1851</v>
      </c>
      <c r="AQ14" s="285">
        <v>1657</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-145454</v>
      </c>
      <c r="AP15" s="284">
        <v>-9578</v>
      </c>
      <c r="AQ15" s="285">
        <v>-5526</v>
      </c>
      <c r="AR15" s="286">
        <v>73.3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2483938</v>
      </c>
      <c r="AP16" s="284">
        <v>163557</v>
      </c>
      <c r="AQ16" s="285">
        <v>107111</v>
      </c>
      <c r="AR16" s="286">
        <v>52.7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14.29</v>
      </c>
      <c r="AP21" s="298">
        <v>9.3000000000000007</v>
      </c>
      <c r="AQ21" s="299">
        <v>4.99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94.3</v>
      </c>
      <c r="AP22" s="303">
        <v>96.8</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1866291</v>
      </c>
      <c r="AP32" s="312">
        <v>122887</v>
      </c>
      <c r="AQ32" s="313">
        <v>49869</v>
      </c>
      <c r="AR32" s="314">
        <v>146.4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790228</v>
      </c>
      <c r="AP35" s="312">
        <v>52033</v>
      </c>
      <c r="AQ35" s="313">
        <v>14647</v>
      </c>
      <c r="AR35" s="314">
        <v>255.2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37327</v>
      </c>
      <c r="AP36" s="312">
        <v>2458</v>
      </c>
      <c r="AQ36" s="313">
        <v>2417</v>
      </c>
      <c r="AR36" s="314">
        <v>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490</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393</v>
      </c>
      <c r="AP38" s="315">
        <v>26</v>
      </c>
      <c r="AQ38" s="316">
        <v>2</v>
      </c>
      <c r="AR38" s="304">
        <v>1200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-78943</v>
      </c>
      <c r="AP39" s="312">
        <v>-5198</v>
      </c>
      <c r="AQ39" s="313">
        <v>-2755</v>
      </c>
      <c r="AR39" s="314">
        <v>88.7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-2419042</v>
      </c>
      <c r="AP40" s="312">
        <v>-159284</v>
      </c>
      <c r="AQ40" s="313">
        <v>-44075</v>
      </c>
      <c r="AR40" s="314">
        <v>261.39999999999998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196254</v>
      </c>
      <c r="AP41" s="312">
        <v>12922</v>
      </c>
      <c r="AQ41" s="313">
        <v>20595</v>
      </c>
      <c r="AR41" s="314">
        <v>-37.299999999999997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6430336</v>
      </c>
      <c r="AN51" s="334">
        <v>378879</v>
      </c>
      <c r="AO51" s="335">
        <v>44.1</v>
      </c>
      <c r="AP51" s="336">
        <v>87464</v>
      </c>
      <c r="AQ51" s="337">
        <v>19</v>
      </c>
      <c r="AR51" s="338">
        <v>25.1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3842390</v>
      </c>
      <c r="AN52" s="342">
        <v>226396</v>
      </c>
      <c r="AO52" s="343">
        <v>27.1</v>
      </c>
      <c r="AP52" s="344">
        <v>47479</v>
      </c>
      <c r="AQ52" s="345">
        <v>10.199999999999999</v>
      </c>
      <c r="AR52" s="346">
        <v>16.899999999999999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3442364</v>
      </c>
      <c r="AN53" s="334">
        <v>208426</v>
      </c>
      <c r="AO53" s="335">
        <v>-45</v>
      </c>
      <c r="AP53" s="336">
        <v>96248</v>
      </c>
      <c r="AQ53" s="337">
        <v>10</v>
      </c>
      <c r="AR53" s="338">
        <v>-55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1766129</v>
      </c>
      <c r="AN54" s="342">
        <v>106934</v>
      </c>
      <c r="AO54" s="343">
        <v>-52.8</v>
      </c>
      <c r="AP54" s="344">
        <v>55768</v>
      </c>
      <c r="AQ54" s="345">
        <v>17.5</v>
      </c>
      <c r="AR54" s="346">
        <v>-70.3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1788346</v>
      </c>
      <c r="AN55" s="334">
        <v>111174</v>
      </c>
      <c r="AO55" s="335">
        <v>-46.7</v>
      </c>
      <c r="AP55" s="336">
        <v>76413</v>
      </c>
      <c r="AQ55" s="337">
        <v>-20.6</v>
      </c>
      <c r="AR55" s="338">
        <v>-26.1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782649</v>
      </c>
      <c r="AN56" s="342">
        <v>48654</v>
      </c>
      <c r="AO56" s="343">
        <v>-54.5</v>
      </c>
      <c r="AP56" s="344">
        <v>39658</v>
      </c>
      <c r="AQ56" s="345">
        <v>-28.9</v>
      </c>
      <c r="AR56" s="346">
        <v>-25.6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1706921</v>
      </c>
      <c r="AN57" s="334">
        <v>109166</v>
      </c>
      <c r="AO57" s="335">
        <v>-1.8</v>
      </c>
      <c r="AP57" s="336">
        <v>66481</v>
      </c>
      <c r="AQ57" s="337">
        <v>-13</v>
      </c>
      <c r="AR57" s="338">
        <v>11.2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1079430</v>
      </c>
      <c r="AN58" s="342">
        <v>69035</v>
      </c>
      <c r="AO58" s="343">
        <v>41.9</v>
      </c>
      <c r="AP58" s="344">
        <v>36120</v>
      </c>
      <c r="AQ58" s="345">
        <v>-8.9</v>
      </c>
      <c r="AR58" s="346">
        <v>50.8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1540470</v>
      </c>
      <c r="AN59" s="334">
        <v>101433</v>
      </c>
      <c r="AO59" s="335">
        <v>-7.1</v>
      </c>
      <c r="AP59" s="336">
        <v>67825</v>
      </c>
      <c r="AQ59" s="337">
        <v>2</v>
      </c>
      <c r="AR59" s="338">
        <v>-9.1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1065912</v>
      </c>
      <c r="AN60" s="342">
        <v>70186</v>
      </c>
      <c r="AO60" s="343">
        <v>1.7</v>
      </c>
      <c r="AP60" s="344">
        <v>39417</v>
      </c>
      <c r="AQ60" s="345">
        <v>9.1</v>
      </c>
      <c r="AR60" s="346">
        <v>-7.4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2981687</v>
      </c>
      <c r="AN61" s="349">
        <v>181816</v>
      </c>
      <c r="AO61" s="350">
        <v>-11.3</v>
      </c>
      <c r="AP61" s="351">
        <v>78886</v>
      </c>
      <c r="AQ61" s="352">
        <v>-0.5</v>
      </c>
      <c r="AR61" s="338">
        <v>-10.8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1707302</v>
      </c>
      <c r="AN62" s="342">
        <v>104241</v>
      </c>
      <c r="AO62" s="343">
        <v>-7.3</v>
      </c>
      <c r="AP62" s="344">
        <v>43688</v>
      </c>
      <c r="AQ62" s="345">
        <v>-0.2</v>
      </c>
      <c r="AR62" s="346">
        <v>-7.1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1dYJdIJAqgQb9zCc/ZG5xISTKDyRxD3NtlE5fOmhbP/LfrS0vljUBL/bYRQX9LZQRAxXBrgK2J7nQcx6ODKfQ==" saltValue="AgXr77RJ8tBX0eMnGmBc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Es+dbK0hvRGQlCIv6S3LiT7l6cSaJ/2QUDLV3rNrVX4iyMOmovBIK26x0D04YlafQxK4Qu3EAIuF2Pd2q9mEKA==" saltValue="8o41ihcvkRRYd8bQOUJ/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85Siri3ojjyrU1icPlyGbDHlpDihFWjCFMXlRQ2EEu61L/j40MGki5XktymgMW57qRYlEYgZspfR3AQxCUAkNw==" saltValue="hqNNJ8NDFeRsRFw3BOev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18.07</v>
      </c>
      <c r="G47" s="12">
        <v>17.579999999999998</v>
      </c>
      <c r="H47" s="12">
        <v>16.45</v>
      </c>
      <c r="I47" s="12">
        <v>16.55</v>
      </c>
      <c r="J47" s="13">
        <v>21.37</v>
      </c>
    </row>
    <row r="48" spans="2:10" ht="57.75" customHeight="1" x14ac:dyDescent="0.2">
      <c r="B48" s="14"/>
      <c r="C48" s="1141" t="s">
        <v>4</v>
      </c>
      <c r="D48" s="1141"/>
      <c r="E48" s="1142"/>
      <c r="F48" s="15">
        <v>4.9000000000000004</v>
      </c>
      <c r="G48" s="16">
        <v>4.95</v>
      </c>
      <c r="H48" s="16">
        <v>3.05</v>
      </c>
      <c r="I48" s="16">
        <v>3.34</v>
      </c>
      <c r="J48" s="17">
        <v>8.6199999999999992</v>
      </c>
    </row>
    <row r="49" spans="2:10" ht="57.75" customHeight="1" thickBot="1" x14ac:dyDescent="0.25">
      <c r="B49" s="18"/>
      <c r="C49" s="1143" t="s">
        <v>5</v>
      </c>
      <c r="D49" s="1143"/>
      <c r="E49" s="1144"/>
      <c r="F49" s="19">
        <v>10.15</v>
      </c>
      <c r="G49" s="20">
        <v>13.63</v>
      </c>
      <c r="H49" s="20">
        <v>14.38</v>
      </c>
      <c r="I49" s="20">
        <v>14.65</v>
      </c>
      <c r="J49" s="21">
        <v>10.27</v>
      </c>
    </row>
    <row r="50" spans="2:10" ht="13" x14ac:dyDescent="0.2"/>
  </sheetData>
  <sheetProtection algorithmName="SHA-512" hashValue="isUfTK4thJy+EA9PDcDSdWh+VHL+kMFfGBZX9SkdxvIp4pRmjPBy7zVKVv6vN/k9jY5DbO/e47sJkybmVFJlCg==" saltValue="yVqONyhpNX1ib7ENg+T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531</v>
      </c>
      <c r="D34" s="1151"/>
      <c r="E34" s="1152"/>
      <c r="F34" s="32">
        <v>4.9000000000000004</v>
      </c>
      <c r="G34" s="33">
        <v>4.9400000000000004</v>
      </c>
      <c r="H34" s="33">
        <v>3.05</v>
      </c>
      <c r="I34" s="33">
        <v>3.33</v>
      </c>
      <c r="J34" s="34">
        <v>8.61</v>
      </c>
      <c r="K34" s="22"/>
      <c r="L34" s="22"/>
      <c r="M34" s="22"/>
      <c r="N34" s="22"/>
      <c r="O34" s="22"/>
      <c r="P34" s="22"/>
    </row>
    <row r="35" spans="1:16" ht="39" customHeight="1" x14ac:dyDescent="0.2">
      <c r="A35" s="22"/>
      <c r="B35" s="35"/>
      <c r="C35" s="1145" t="s">
        <v>532</v>
      </c>
      <c r="D35" s="1146"/>
      <c r="E35" s="1147"/>
      <c r="F35" s="36">
        <v>10.11</v>
      </c>
      <c r="G35" s="37">
        <v>9.4600000000000009</v>
      </c>
      <c r="H35" s="37">
        <v>8.6</v>
      </c>
      <c r="I35" s="37">
        <v>8.6199999999999992</v>
      </c>
      <c r="J35" s="38">
        <v>7.64</v>
      </c>
      <c r="K35" s="22"/>
      <c r="L35" s="22"/>
      <c r="M35" s="22"/>
      <c r="N35" s="22"/>
      <c r="O35" s="22"/>
      <c r="P35" s="22"/>
    </row>
    <row r="36" spans="1:16" ht="39" customHeight="1" x14ac:dyDescent="0.2">
      <c r="A36" s="22"/>
      <c r="B36" s="35"/>
      <c r="C36" s="1145" t="s">
        <v>533</v>
      </c>
      <c r="D36" s="1146"/>
      <c r="E36" s="1147"/>
      <c r="F36" s="36">
        <v>5.56</v>
      </c>
      <c r="G36" s="37">
        <v>5.63</v>
      </c>
      <c r="H36" s="37">
        <v>5.87</v>
      </c>
      <c r="I36" s="37">
        <v>6.58</v>
      </c>
      <c r="J36" s="38">
        <v>3.55</v>
      </c>
      <c r="K36" s="22"/>
      <c r="L36" s="22"/>
      <c r="M36" s="22"/>
      <c r="N36" s="22"/>
      <c r="O36" s="22"/>
      <c r="P36" s="22"/>
    </row>
    <row r="37" spans="1:16" ht="39" customHeight="1" x14ac:dyDescent="0.2">
      <c r="A37" s="22"/>
      <c r="B37" s="35"/>
      <c r="C37" s="1145" t="s">
        <v>534</v>
      </c>
      <c r="D37" s="1146"/>
      <c r="E37" s="1147"/>
      <c r="F37" s="36">
        <v>0.39</v>
      </c>
      <c r="G37" s="37">
        <v>0.51</v>
      </c>
      <c r="H37" s="37">
        <v>0.95</v>
      </c>
      <c r="I37" s="37">
        <v>0.39</v>
      </c>
      <c r="J37" s="38">
        <v>1.9</v>
      </c>
      <c r="K37" s="22"/>
      <c r="L37" s="22"/>
      <c r="M37" s="22"/>
      <c r="N37" s="22"/>
      <c r="O37" s="22"/>
      <c r="P37" s="22"/>
    </row>
    <row r="38" spans="1:16" ht="39" customHeight="1" x14ac:dyDescent="0.2">
      <c r="A38" s="22"/>
      <c r="B38" s="35"/>
      <c r="C38" s="1145" t="s">
        <v>535</v>
      </c>
      <c r="D38" s="1146"/>
      <c r="E38" s="1147"/>
      <c r="F38" s="36" t="s">
        <v>487</v>
      </c>
      <c r="G38" s="37">
        <v>0.6</v>
      </c>
      <c r="H38" s="37">
        <v>0.63</v>
      </c>
      <c r="I38" s="37">
        <v>0.93</v>
      </c>
      <c r="J38" s="38">
        <v>1.44</v>
      </c>
      <c r="K38" s="22"/>
      <c r="L38" s="22"/>
      <c r="M38" s="22"/>
      <c r="N38" s="22"/>
      <c r="O38" s="22"/>
      <c r="P38" s="22"/>
    </row>
    <row r="39" spans="1:16" ht="39" customHeight="1" x14ac:dyDescent="0.2">
      <c r="A39" s="22"/>
      <c r="B39" s="35"/>
      <c r="C39" s="1145" t="s">
        <v>536</v>
      </c>
      <c r="D39" s="1146"/>
      <c r="E39" s="1147"/>
      <c r="F39" s="36">
        <v>0.25</v>
      </c>
      <c r="G39" s="37">
        <v>0.4</v>
      </c>
      <c r="H39" s="37">
        <v>0.41</v>
      </c>
      <c r="I39" s="37">
        <v>0.15</v>
      </c>
      <c r="J39" s="38">
        <v>0.02</v>
      </c>
      <c r="K39" s="22"/>
      <c r="L39" s="22"/>
      <c r="M39" s="22"/>
      <c r="N39" s="22"/>
      <c r="O39" s="22"/>
      <c r="P39" s="22"/>
    </row>
    <row r="40" spans="1:16" ht="39" customHeight="1" x14ac:dyDescent="0.2">
      <c r="A40" s="22"/>
      <c r="B40" s="35"/>
      <c r="C40" s="1145" t="s">
        <v>537</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539</v>
      </c>
      <c r="D43" s="1149"/>
      <c r="E43" s="1150"/>
      <c r="F43" s="41">
        <v>0.51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zjwBovnFCSUAVKzhysxCHajyTTgHSEWLwUxFY8IWbm4r3g88DLKUjBhagWqrYQ3nzjIAh3jOFWwZFVJ7tLp8A==" saltValue="MTw80238Yq/6ovNXMFW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1979</v>
      </c>
      <c r="L45" s="60">
        <v>1981</v>
      </c>
      <c r="M45" s="60">
        <v>2219</v>
      </c>
      <c r="N45" s="60">
        <v>1977</v>
      </c>
      <c r="O45" s="61">
        <v>1866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886</v>
      </c>
      <c r="L48" s="64">
        <v>747</v>
      </c>
      <c r="M48" s="64">
        <v>698</v>
      </c>
      <c r="N48" s="64">
        <v>727</v>
      </c>
      <c r="O48" s="65">
        <v>790</v>
      </c>
      <c r="P48" s="48"/>
      <c r="Q48" s="48"/>
      <c r="R48" s="48"/>
      <c r="S48" s="48"/>
      <c r="T48" s="48"/>
      <c r="U48" s="48"/>
    </row>
    <row r="49" spans="1:21" ht="30.75" customHeight="1" x14ac:dyDescent="0.2">
      <c r="A49" s="48"/>
      <c r="B49" s="1178"/>
      <c r="C49" s="1179"/>
      <c r="D49" s="62"/>
      <c r="E49" s="1155" t="s">
        <v>14</v>
      </c>
      <c r="F49" s="1155"/>
      <c r="G49" s="1155"/>
      <c r="H49" s="1155"/>
      <c r="I49" s="1155"/>
      <c r="J49" s="1156"/>
      <c r="K49" s="63">
        <v>54</v>
      </c>
      <c r="L49" s="64">
        <v>54</v>
      </c>
      <c r="M49" s="64">
        <v>54</v>
      </c>
      <c r="N49" s="64">
        <v>53</v>
      </c>
      <c r="O49" s="65">
        <v>37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1</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2443</v>
      </c>
      <c r="L52" s="64">
        <v>2551</v>
      </c>
      <c r="M52" s="64">
        <v>2604</v>
      </c>
      <c r="N52" s="64">
        <v>2503</v>
      </c>
      <c r="O52" s="65">
        <v>2498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476</v>
      </c>
      <c r="L53" s="69">
        <v>231</v>
      </c>
      <c r="M53" s="69">
        <v>368</v>
      </c>
      <c r="N53" s="69">
        <v>254</v>
      </c>
      <c r="O53" s="70">
        <v>195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rJ+wP/3f3et6m+nt417DNFG8IlTPKF0SqCa1NvxwgvszA/ODpmG7bKtoGOu1QqrJE+dULjsRUyWs8PhSZ2M1Q==" saltValue="CzFHK64ZbNpgVePJJnIH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22879</v>
      </c>
      <c r="J41" s="356">
        <v>22291</v>
      </c>
      <c r="K41" s="356">
        <v>21009</v>
      </c>
      <c r="L41" s="356">
        <v>20014</v>
      </c>
      <c r="M41" s="357">
        <v>20086</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10436</v>
      </c>
      <c r="J43" s="359">
        <v>9982</v>
      </c>
      <c r="K43" s="359">
        <v>9064</v>
      </c>
      <c r="L43" s="359">
        <v>8280</v>
      </c>
      <c r="M43" s="360">
        <v>7956</v>
      </c>
    </row>
    <row r="44" spans="2:13" ht="27.75" customHeight="1" x14ac:dyDescent="0.2">
      <c r="B44" s="1186"/>
      <c r="C44" s="1187"/>
      <c r="D44" s="106"/>
      <c r="E44" s="1190" t="s">
        <v>34</v>
      </c>
      <c r="F44" s="1190"/>
      <c r="G44" s="1190"/>
      <c r="H44" s="1191"/>
      <c r="I44" s="358">
        <v>271</v>
      </c>
      <c r="J44" s="359">
        <v>219</v>
      </c>
      <c r="K44" s="359">
        <v>166</v>
      </c>
      <c r="L44" s="359">
        <v>113</v>
      </c>
      <c r="M44" s="360">
        <v>76</v>
      </c>
    </row>
    <row r="45" spans="2:13" ht="27.75" customHeight="1" x14ac:dyDescent="0.2">
      <c r="B45" s="1186"/>
      <c r="C45" s="1187"/>
      <c r="D45" s="106"/>
      <c r="E45" s="1190" t="s">
        <v>35</v>
      </c>
      <c r="F45" s="1190"/>
      <c r="G45" s="1190"/>
      <c r="H45" s="1191"/>
      <c r="I45" s="358">
        <v>2424</v>
      </c>
      <c r="J45" s="359">
        <v>2115</v>
      </c>
      <c r="K45" s="359">
        <v>2086</v>
      </c>
      <c r="L45" s="359">
        <v>2106</v>
      </c>
      <c r="M45" s="360">
        <v>2047</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3240</v>
      </c>
      <c r="J50" s="359">
        <v>2969</v>
      </c>
      <c r="K50" s="359">
        <v>3301</v>
      </c>
      <c r="L50" s="359">
        <v>3508</v>
      </c>
      <c r="M50" s="360">
        <v>5603</v>
      </c>
    </row>
    <row r="51" spans="2:13" ht="27.75" customHeight="1" x14ac:dyDescent="0.2">
      <c r="B51" s="1186"/>
      <c r="C51" s="1187"/>
      <c r="D51" s="106"/>
      <c r="E51" s="1190" t="s">
        <v>42</v>
      </c>
      <c r="F51" s="1190"/>
      <c r="G51" s="1190"/>
      <c r="H51" s="1191"/>
      <c r="I51" s="358">
        <v>1199</v>
      </c>
      <c r="J51" s="359">
        <v>1165</v>
      </c>
      <c r="K51" s="359">
        <v>1134</v>
      </c>
      <c r="L51" s="359">
        <v>1027</v>
      </c>
      <c r="M51" s="360">
        <v>852</v>
      </c>
    </row>
    <row r="52" spans="2:13" ht="27.75" customHeight="1" x14ac:dyDescent="0.2">
      <c r="B52" s="1188"/>
      <c r="C52" s="1189"/>
      <c r="D52" s="106"/>
      <c r="E52" s="1190" t="s">
        <v>43</v>
      </c>
      <c r="F52" s="1190"/>
      <c r="G52" s="1190"/>
      <c r="H52" s="1191"/>
      <c r="I52" s="358">
        <v>25683</v>
      </c>
      <c r="J52" s="359">
        <v>25492</v>
      </c>
      <c r="K52" s="359">
        <v>24838</v>
      </c>
      <c r="L52" s="359">
        <v>24251</v>
      </c>
      <c r="M52" s="360">
        <v>23598</v>
      </c>
    </row>
    <row r="53" spans="2:13" ht="27.75" customHeight="1" thickBot="1" x14ac:dyDescent="0.25">
      <c r="B53" s="1192" t="s">
        <v>19</v>
      </c>
      <c r="C53" s="1193"/>
      <c r="D53" s="110"/>
      <c r="E53" s="1194" t="s">
        <v>44</v>
      </c>
      <c r="F53" s="1194"/>
      <c r="G53" s="1194"/>
      <c r="H53" s="1195"/>
      <c r="I53" s="361">
        <v>5888</v>
      </c>
      <c r="J53" s="362">
        <v>4981</v>
      </c>
      <c r="K53" s="362">
        <v>3052</v>
      </c>
      <c r="L53" s="362">
        <v>1727</v>
      </c>
      <c r="M53" s="363">
        <v>111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1cJ4bfe6aANi/37Z6M1e9sY6caHWXWUzLc4RDx3AOisCtSahYjxOZqTJrrRH8DofmDsWh5GbpOi2i9UICK5pjA==" saltValue="uNQYdjSVXPgKaT5r59LG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1513</v>
      </c>
      <c r="G55" s="122">
        <v>1483</v>
      </c>
      <c r="H55" s="123">
        <v>1931</v>
      </c>
    </row>
    <row r="56" spans="2:8" ht="52.5" customHeight="1" x14ac:dyDescent="0.2">
      <c r="B56" s="124"/>
      <c r="C56" s="1213" t="s">
        <v>47</v>
      </c>
      <c r="D56" s="1213"/>
      <c r="E56" s="1214"/>
      <c r="F56" s="125">
        <v>101</v>
      </c>
      <c r="G56" s="125">
        <v>271</v>
      </c>
      <c r="H56" s="126">
        <v>1001</v>
      </c>
    </row>
    <row r="57" spans="2:8" ht="53.25" customHeight="1" x14ac:dyDescent="0.2">
      <c r="B57" s="124"/>
      <c r="C57" s="1215" t="s">
        <v>48</v>
      </c>
      <c r="D57" s="1215"/>
      <c r="E57" s="1216"/>
      <c r="F57" s="127">
        <v>1595</v>
      </c>
      <c r="G57" s="127">
        <v>1221</v>
      </c>
      <c r="H57" s="128">
        <v>1883</v>
      </c>
    </row>
    <row r="58" spans="2:8" ht="45.75" customHeight="1" x14ac:dyDescent="0.2">
      <c r="B58" s="129"/>
      <c r="C58" s="1203" t="s">
        <v>558</v>
      </c>
      <c r="D58" s="1204"/>
      <c r="E58" s="1205"/>
      <c r="F58" s="130" t="s">
        <v>559</v>
      </c>
      <c r="G58" s="130" t="s">
        <v>559</v>
      </c>
      <c r="H58" s="131">
        <v>960</v>
      </c>
    </row>
    <row r="59" spans="2:8" ht="45.75" customHeight="1" x14ac:dyDescent="0.2">
      <c r="B59" s="129"/>
      <c r="C59" s="1203" t="s">
        <v>560</v>
      </c>
      <c r="D59" s="1204"/>
      <c r="E59" s="1205"/>
      <c r="F59" s="130">
        <v>754</v>
      </c>
      <c r="G59" s="130">
        <v>765</v>
      </c>
      <c r="H59" s="131">
        <v>765</v>
      </c>
    </row>
    <row r="60" spans="2:8" ht="45.75" customHeight="1" x14ac:dyDescent="0.2">
      <c r="B60" s="129"/>
      <c r="C60" s="1203" t="s">
        <v>561</v>
      </c>
      <c r="D60" s="1204"/>
      <c r="E60" s="1205"/>
      <c r="F60" s="130">
        <v>93</v>
      </c>
      <c r="G60" s="130">
        <v>85</v>
      </c>
      <c r="H60" s="131">
        <v>92</v>
      </c>
    </row>
    <row r="61" spans="2:8" ht="45.75" customHeight="1" x14ac:dyDescent="0.2">
      <c r="B61" s="129"/>
      <c r="C61" s="1203" t="s">
        <v>563</v>
      </c>
      <c r="D61" s="1204"/>
      <c r="E61" s="1205"/>
      <c r="F61" s="130">
        <v>21</v>
      </c>
      <c r="G61" s="130">
        <v>18</v>
      </c>
      <c r="H61" s="131">
        <v>18</v>
      </c>
    </row>
    <row r="62" spans="2:8" ht="45.75" customHeight="1" thickBot="1" x14ac:dyDescent="0.25">
      <c r="B62" s="132"/>
      <c r="C62" s="1206" t="s">
        <v>562</v>
      </c>
      <c r="D62" s="1207"/>
      <c r="E62" s="1208"/>
      <c r="F62" s="133">
        <v>32</v>
      </c>
      <c r="G62" s="133">
        <v>24</v>
      </c>
      <c r="H62" s="134">
        <v>12</v>
      </c>
    </row>
    <row r="63" spans="2:8" ht="52.5" customHeight="1" thickBot="1" x14ac:dyDescent="0.25">
      <c r="B63" s="135"/>
      <c r="C63" s="1209" t="s">
        <v>49</v>
      </c>
      <c r="D63" s="1209"/>
      <c r="E63" s="1210"/>
      <c r="F63" s="136">
        <v>3208</v>
      </c>
      <c r="G63" s="136">
        <v>2975</v>
      </c>
      <c r="H63" s="137">
        <v>4815</v>
      </c>
    </row>
    <row r="64" spans="2:8" ht="13" x14ac:dyDescent="0.2"/>
  </sheetData>
  <sheetProtection algorithmName="SHA-512" hashValue="Fh2YEQt5qBEf1UEEGyey3n4la8Dq6EZNz3rPUD80EzqskuRfCRQoT4ZS3kkvFxXa4Ka74RiKMNgPVrD+dRlzmg==" saltValue="RVqMN6XAok3BI3fPRhKr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378879</v>
      </c>
      <c r="E3" s="156"/>
      <c r="F3" s="157">
        <v>87464</v>
      </c>
      <c r="G3" s="158"/>
      <c r="H3" s="159"/>
    </row>
    <row r="4" spans="1:8" x14ac:dyDescent="0.2">
      <c r="A4" s="160"/>
      <c r="B4" s="161"/>
      <c r="C4" s="162"/>
      <c r="D4" s="163">
        <v>226396</v>
      </c>
      <c r="E4" s="164"/>
      <c r="F4" s="165">
        <v>47479</v>
      </c>
      <c r="G4" s="166"/>
      <c r="H4" s="167"/>
    </row>
    <row r="5" spans="1:8" x14ac:dyDescent="0.2">
      <c r="A5" s="148" t="s">
        <v>520</v>
      </c>
      <c r="B5" s="153"/>
      <c r="C5" s="154"/>
      <c r="D5" s="155">
        <v>208426</v>
      </c>
      <c r="E5" s="156"/>
      <c r="F5" s="157">
        <v>96248</v>
      </c>
      <c r="G5" s="158"/>
      <c r="H5" s="159"/>
    </row>
    <row r="6" spans="1:8" x14ac:dyDescent="0.2">
      <c r="A6" s="160"/>
      <c r="B6" s="161"/>
      <c r="C6" s="162"/>
      <c r="D6" s="163">
        <v>106934</v>
      </c>
      <c r="E6" s="164"/>
      <c r="F6" s="165">
        <v>55768</v>
      </c>
      <c r="G6" s="166"/>
      <c r="H6" s="167"/>
    </row>
    <row r="7" spans="1:8" x14ac:dyDescent="0.2">
      <c r="A7" s="148" t="s">
        <v>521</v>
      </c>
      <c r="B7" s="153"/>
      <c r="C7" s="154"/>
      <c r="D7" s="155">
        <v>111174</v>
      </c>
      <c r="E7" s="156"/>
      <c r="F7" s="157">
        <v>76413</v>
      </c>
      <c r="G7" s="158"/>
      <c r="H7" s="159"/>
    </row>
    <row r="8" spans="1:8" x14ac:dyDescent="0.2">
      <c r="A8" s="160"/>
      <c r="B8" s="161"/>
      <c r="C8" s="162"/>
      <c r="D8" s="163">
        <v>48654</v>
      </c>
      <c r="E8" s="164"/>
      <c r="F8" s="165">
        <v>39658</v>
      </c>
      <c r="G8" s="166"/>
      <c r="H8" s="167"/>
    </row>
    <row r="9" spans="1:8" x14ac:dyDescent="0.2">
      <c r="A9" s="148" t="s">
        <v>522</v>
      </c>
      <c r="B9" s="153"/>
      <c r="C9" s="154"/>
      <c r="D9" s="155">
        <v>109166</v>
      </c>
      <c r="E9" s="156"/>
      <c r="F9" s="157">
        <v>66481</v>
      </c>
      <c r="G9" s="158"/>
      <c r="H9" s="159"/>
    </row>
    <row r="10" spans="1:8" x14ac:dyDescent="0.2">
      <c r="A10" s="160"/>
      <c r="B10" s="161"/>
      <c r="C10" s="162"/>
      <c r="D10" s="163">
        <v>69035</v>
      </c>
      <c r="E10" s="164"/>
      <c r="F10" s="165">
        <v>36120</v>
      </c>
      <c r="G10" s="166"/>
      <c r="H10" s="167"/>
    </row>
    <row r="11" spans="1:8" x14ac:dyDescent="0.2">
      <c r="A11" s="148" t="s">
        <v>523</v>
      </c>
      <c r="B11" s="153"/>
      <c r="C11" s="154"/>
      <c r="D11" s="155">
        <v>101433</v>
      </c>
      <c r="E11" s="156"/>
      <c r="F11" s="157">
        <v>67825</v>
      </c>
      <c r="G11" s="158"/>
      <c r="H11" s="159"/>
    </row>
    <row r="12" spans="1:8" x14ac:dyDescent="0.2">
      <c r="A12" s="160"/>
      <c r="B12" s="161"/>
      <c r="C12" s="168"/>
      <c r="D12" s="163">
        <v>70186</v>
      </c>
      <c r="E12" s="164"/>
      <c r="F12" s="165">
        <v>39417</v>
      </c>
      <c r="G12" s="166"/>
      <c r="H12" s="167"/>
    </row>
    <row r="13" spans="1:8" x14ac:dyDescent="0.2">
      <c r="A13" s="148"/>
      <c r="B13" s="153"/>
      <c r="C13" s="169"/>
      <c r="D13" s="170">
        <v>181816</v>
      </c>
      <c r="E13" s="171"/>
      <c r="F13" s="172">
        <v>78886</v>
      </c>
      <c r="G13" s="173"/>
      <c r="H13" s="159"/>
    </row>
    <row r="14" spans="1:8" x14ac:dyDescent="0.2">
      <c r="A14" s="160"/>
      <c r="B14" s="161"/>
      <c r="C14" s="162"/>
      <c r="D14" s="163">
        <v>104241</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4.9000000000000004</v>
      </c>
      <c r="C19" s="174">
        <f>ROUND(VALUE(SUBSTITUTE(実質収支比率等に係る経年分析!G$48,"▲","-")),2)</f>
        <v>4.95</v>
      </c>
      <c r="D19" s="174">
        <f>ROUND(VALUE(SUBSTITUTE(実質収支比率等に係る経年分析!H$48,"▲","-")),2)</f>
        <v>3.05</v>
      </c>
      <c r="E19" s="174">
        <f>ROUND(VALUE(SUBSTITUTE(実質収支比率等に係る経年分析!I$48,"▲","-")),2)</f>
        <v>3.34</v>
      </c>
      <c r="F19" s="174">
        <f>ROUND(VALUE(SUBSTITUTE(実質収支比率等に係る経年分析!J$48,"▲","-")),2)</f>
        <v>8.6199999999999992</v>
      </c>
    </row>
    <row r="20" spans="1:11" x14ac:dyDescent="0.2">
      <c r="A20" s="174" t="s">
        <v>53</v>
      </c>
      <c r="B20" s="174">
        <f>ROUND(VALUE(SUBSTITUTE(実質収支比率等に係る経年分析!F$47,"▲","-")),2)</f>
        <v>18.07</v>
      </c>
      <c r="C20" s="174">
        <f>ROUND(VALUE(SUBSTITUTE(実質収支比率等に係る経年分析!G$47,"▲","-")),2)</f>
        <v>17.579999999999998</v>
      </c>
      <c r="D20" s="174">
        <f>ROUND(VALUE(SUBSTITUTE(実質収支比率等に係る経年分析!H$47,"▲","-")),2)</f>
        <v>16.45</v>
      </c>
      <c r="E20" s="174">
        <f>ROUND(VALUE(SUBSTITUTE(実質収支比率等に係る経年分析!I$47,"▲","-")),2)</f>
        <v>16.55</v>
      </c>
      <c r="F20" s="174">
        <f>ROUND(VALUE(SUBSTITUTE(実質収支比率等に係る経年分析!J$47,"▲","-")),2)</f>
        <v>21.37</v>
      </c>
    </row>
    <row r="21" spans="1:11" x14ac:dyDescent="0.2">
      <c r="A21" s="174" t="s">
        <v>54</v>
      </c>
      <c r="B21" s="174">
        <f>IF(ISNUMBER(VALUE(SUBSTITUTE(実質収支比率等に係る経年分析!F$49,"▲","-"))),ROUND(VALUE(SUBSTITUTE(実質収支比率等に係る経年分析!F$49,"▲","-")),2),NA())</f>
        <v>10.15</v>
      </c>
      <c r="C21" s="174">
        <f>IF(ISNUMBER(VALUE(SUBSTITUTE(実質収支比率等に係る経年分析!G$49,"▲","-"))),ROUND(VALUE(SUBSTITUTE(実質収支比率等に係る経年分析!G$49,"▲","-")),2),NA())</f>
        <v>13.63</v>
      </c>
      <c r="D21" s="174">
        <f>IF(ISNUMBER(VALUE(SUBSTITUTE(実質収支比率等に係る経年分析!H$49,"▲","-"))),ROUND(VALUE(SUBSTITUTE(実質収支比率等に係る経年分析!H$49,"▲","-")),2),NA())</f>
        <v>14.38</v>
      </c>
      <c r="E21" s="174">
        <f>IF(ISNUMBER(VALUE(SUBSTITUTE(実質収支比率等に係る経年分析!I$49,"▲","-"))),ROUND(VALUE(SUBSTITUTE(実質収支比率等に係る経年分析!I$49,"▲","-")),2),NA())</f>
        <v>14.65</v>
      </c>
      <c r="F21" s="174">
        <f>IF(ISNUMBER(VALUE(SUBSTITUTE(実質収支比率等に係る経年分析!J$49,"▲","-"))),ROUND(VALUE(SUBSTITUTE(実質収支比率等に係る経年分析!J$49,"▲","-")),2),NA())</f>
        <v>10.27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能登町後期高齢者医療特別会計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能登町国民健康保険特別会計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能登町下水道事業会計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x14ac:dyDescent="0.2">
      <c r="A33" s="175" t="str">
        <f>IF(連結実質赤字比率に係る赤字・黒字の構成分析!C$37="",NA(),連結実質赤字比率に係る赤字・黒字の構成分析!C$37)</f>
        <v>能登町介護保険特別会計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2">
      <c r="A34" s="175" t="str">
        <f>IF(連結実質赤字比率に係る赤字・黒字の構成分析!C$36="",NA(),連結実質赤字比率に係る赤字・黒字の構成分析!C$36)</f>
        <v>能登町病院事業会計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3.55</v>
      </c>
    </row>
    <row r="35" spans="1:16" x14ac:dyDescent="0.2">
      <c r="A35" s="175" t="str">
        <f>IF(連結実質赤字比率に係る赤字・黒字の構成分析!C$35="",NA(),連結実質赤字比率に係る赤字・黒字の構成分析!C$35)</f>
        <v>能登町水道事業会計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8.6199999999999992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4.9000000000000004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2443</v>
      </c>
      <c r="E42" s="176"/>
      <c r="F42" s="176"/>
      <c r="G42" s="176">
        <f>'実質公債費比率（分子）の構造'!L$52</f>
        <v>2551</v>
      </c>
      <c r="H42" s="176"/>
      <c r="I42" s="176"/>
      <c r="J42" s="176">
        <f>'実質公債費比率（分子）の構造'!M$52</f>
        <v>2604</v>
      </c>
      <c r="K42" s="176"/>
      <c r="L42" s="176"/>
      <c r="M42" s="176">
        <f>'実質公債費比率（分子）の構造'!N$52</f>
        <v>2503</v>
      </c>
      <c r="N42" s="176"/>
      <c r="O42" s="176"/>
      <c r="P42" s="176">
        <f>'実質公債費比率（分子）の構造'!O$52</f>
        <v>2498</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54</v>
      </c>
      <c r="C45" s="176"/>
      <c r="D45" s="176"/>
      <c r="E45" s="176">
        <f>'実質公債費比率（分子）の構造'!L$49</f>
        <v>54</v>
      </c>
      <c r="F45" s="176"/>
      <c r="G45" s="176"/>
      <c r="H45" s="176">
        <f>'実質公債費比率（分子）の構造'!M$49</f>
        <v>54</v>
      </c>
      <c r="I45" s="176"/>
      <c r="J45" s="176"/>
      <c r="K45" s="176">
        <f>'実質公債費比率（分子）の構造'!N$49</f>
        <v>53</v>
      </c>
      <c r="L45" s="176"/>
      <c r="M45" s="176"/>
      <c r="N45" s="176">
        <f>'実質公債費比率（分子）の構造'!O$49</f>
        <v>37</v>
      </c>
      <c r="O45" s="176"/>
      <c r="P45" s="176"/>
    </row>
    <row r="46" spans="1:16" x14ac:dyDescent="0.2">
      <c r="A46" s="176" t="s">
        <v>64</v>
      </c>
      <c r="B46" s="176">
        <f>'実質公債費比率（分子）の構造'!K$48</f>
        <v>886</v>
      </c>
      <c r="C46" s="176"/>
      <c r="D46" s="176"/>
      <c r="E46" s="176">
        <f>'実質公債費比率（分子）の構造'!L$48</f>
        <v>747</v>
      </c>
      <c r="F46" s="176"/>
      <c r="G46" s="176"/>
      <c r="H46" s="176">
        <f>'実質公債費比率（分子）の構造'!M$48</f>
        <v>698</v>
      </c>
      <c r="I46" s="176"/>
      <c r="J46" s="176"/>
      <c r="K46" s="176">
        <f>'実質公債費比率（分子）の構造'!N$48</f>
        <v>727</v>
      </c>
      <c r="L46" s="176"/>
      <c r="M46" s="176"/>
      <c r="N46" s="176">
        <f>'実質公債費比率（分子）の構造'!O$48</f>
        <v>790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1979</v>
      </c>
      <c r="C49" s="176"/>
      <c r="D49" s="176"/>
      <c r="E49" s="176">
        <f>'実質公債費比率（分子）の構造'!L$45</f>
        <v>1981</v>
      </c>
      <c r="F49" s="176"/>
      <c r="G49" s="176"/>
      <c r="H49" s="176">
        <f>'実質公債費比率（分子）の構造'!M$45</f>
        <v>2219</v>
      </c>
      <c r="I49" s="176"/>
      <c r="J49" s="176"/>
      <c r="K49" s="176">
        <f>'実質公債費比率（分子）の構造'!N$45</f>
        <v>1977</v>
      </c>
      <c r="L49" s="176"/>
      <c r="M49" s="176"/>
      <c r="N49" s="176">
        <f>'実質公債費比率（分子）の構造'!O$45</f>
        <v>1866</v>
      </c>
      <c r="O49" s="176"/>
      <c r="P49" s="176"/>
    </row>
    <row r="50" spans="1:16" x14ac:dyDescent="0.2">
      <c r="A50" s="176" t="s">
        <v>67</v>
      </c>
      <c r="B50" s="176" t="e">
        <f>NA()</f>
        <v>#N/A</v>
      </c>
      <c r="C50" s="176">
        <f>IF(ISNUMBER('実質公債費比率（分子）の構造'!K$53),'実質公債費比率（分子）の構造'!K$53,NA())</f>
        <v>476</v>
      </c>
      <c r="D50" s="176" t="e">
        <f>NA()</f>
        <v>#N/A</v>
      </c>
      <c r="E50" s="176" t="e">
        <f>NA()</f>
        <v>#N/A</v>
      </c>
      <c r="F50" s="176">
        <f>IF(ISNUMBER('実質公債費比率（分子）の構造'!L$53),'実質公債費比率（分子）の構造'!L$53,NA())</f>
        <v>231</v>
      </c>
      <c r="G50" s="176" t="e">
        <f>NA()</f>
        <v>#N/A</v>
      </c>
      <c r="H50" s="176" t="e">
        <f>NA()</f>
        <v>#N/A</v>
      </c>
      <c r="I50" s="176">
        <f>IF(ISNUMBER('実質公債費比率（分子）の構造'!M$53),'実質公債費比率（分子）の構造'!M$53,NA())</f>
        <v>368</v>
      </c>
      <c r="J50" s="176" t="e">
        <f>NA()</f>
        <v>#N/A</v>
      </c>
      <c r="K50" s="176" t="e">
        <f>NA()</f>
        <v>#N/A</v>
      </c>
      <c r="L50" s="176">
        <f>IF(ISNUMBER('実質公債費比率（分子）の構造'!N$53),'実質公債費比率（分子）の構造'!N$53,NA())</f>
        <v>254</v>
      </c>
      <c r="M50" s="176" t="e">
        <f>NA()</f>
        <v>#N/A</v>
      </c>
      <c r="N50" s="176" t="e">
        <f>NA()</f>
        <v>#N/A</v>
      </c>
      <c r="O50" s="176">
        <f>IF(ISNUMBER('実質公債費比率（分子）の構造'!O$53),'実質公債費比率（分子）の構造'!O$53,NA())</f>
        <v>195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25683</v>
      </c>
      <c r="E56" s="175"/>
      <c r="F56" s="175"/>
      <c r="G56" s="175">
        <f>'将来負担比率（分子）の構造'!J$52</f>
        <v>25492</v>
      </c>
      <c r="H56" s="175"/>
      <c r="I56" s="175"/>
      <c r="J56" s="175">
        <f>'将来負担比率（分子）の構造'!K$52</f>
        <v>24838</v>
      </c>
      <c r="K56" s="175"/>
      <c r="L56" s="175"/>
      <c r="M56" s="175">
        <f>'将来負担比率（分子）の構造'!L$52</f>
        <v>24251</v>
      </c>
      <c r="N56" s="175"/>
      <c r="O56" s="175"/>
      <c r="P56" s="175">
        <f>'将来負担比率（分子）の構造'!M$52</f>
        <v>23598</v>
      </c>
    </row>
    <row r="57" spans="1:16" x14ac:dyDescent="0.2">
      <c r="A57" s="175" t="s">
        <v>42</v>
      </c>
      <c r="B57" s="175"/>
      <c r="C57" s="175"/>
      <c r="D57" s="175">
        <f>'将来負担比率（分子）の構造'!I$51</f>
        <v>1199</v>
      </c>
      <c r="E57" s="175"/>
      <c r="F57" s="175"/>
      <c r="G57" s="175">
        <f>'将来負担比率（分子）の構造'!J$51</f>
        <v>1165</v>
      </c>
      <c r="H57" s="175"/>
      <c r="I57" s="175"/>
      <c r="J57" s="175">
        <f>'将来負担比率（分子）の構造'!K$51</f>
        <v>1134</v>
      </c>
      <c r="K57" s="175"/>
      <c r="L57" s="175"/>
      <c r="M57" s="175">
        <f>'将来負担比率（分子）の構造'!L$51</f>
        <v>1027</v>
      </c>
      <c r="N57" s="175"/>
      <c r="O57" s="175"/>
      <c r="P57" s="175">
        <f>'将来負担比率（分子）の構造'!M$51</f>
        <v>852</v>
      </c>
    </row>
    <row r="58" spans="1:16" x14ac:dyDescent="0.2">
      <c r="A58" s="175" t="s">
        <v>41</v>
      </c>
      <c r="B58" s="175"/>
      <c r="C58" s="175"/>
      <c r="D58" s="175">
        <f>'将来負担比率（分子）の構造'!I$50</f>
        <v>3240</v>
      </c>
      <c r="E58" s="175"/>
      <c r="F58" s="175"/>
      <c r="G58" s="175">
        <f>'将来負担比率（分子）の構造'!J$50</f>
        <v>2969</v>
      </c>
      <c r="H58" s="175"/>
      <c r="I58" s="175"/>
      <c r="J58" s="175">
        <f>'将来負担比率（分子）の構造'!K$50</f>
        <v>3301</v>
      </c>
      <c r="K58" s="175"/>
      <c r="L58" s="175"/>
      <c r="M58" s="175">
        <f>'将来負担比率（分子）の構造'!L$50</f>
        <v>3508</v>
      </c>
      <c r="N58" s="175"/>
      <c r="O58" s="175"/>
      <c r="P58" s="175">
        <f>'将来負担比率（分子）の構造'!M$50</f>
        <v>5603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2424</v>
      </c>
      <c r="C62" s="175"/>
      <c r="D62" s="175"/>
      <c r="E62" s="175">
        <f>'将来負担比率（分子）の構造'!J$45</f>
        <v>2115</v>
      </c>
      <c r="F62" s="175"/>
      <c r="G62" s="175"/>
      <c r="H62" s="175">
        <f>'将来負担比率（分子）の構造'!K$45</f>
        <v>2086</v>
      </c>
      <c r="I62" s="175"/>
      <c r="J62" s="175"/>
      <c r="K62" s="175">
        <f>'将来負担比率（分子）の構造'!L$45</f>
        <v>2106</v>
      </c>
      <c r="L62" s="175"/>
      <c r="M62" s="175"/>
      <c r="N62" s="175">
        <f>'将来負担比率（分子）の構造'!M$45</f>
        <v>2047</v>
      </c>
      <c r="O62" s="175"/>
      <c r="P62" s="175"/>
    </row>
    <row r="63" spans="1:16" x14ac:dyDescent="0.2">
      <c r="A63" s="175" t="s">
        <v>34</v>
      </c>
      <c r="B63" s="175">
        <f>'将来負担比率（分子）の構造'!I$44</f>
        <v>271</v>
      </c>
      <c r="C63" s="175"/>
      <c r="D63" s="175"/>
      <c r="E63" s="175">
        <f>'将来負担比率（分子）の構造'!J$44</f>
        <v>219</v>
      </c>
      <c r="F63" s="175"/>
      <c r="G63" s="175"/>
      <c r="H63" s="175">
        <f>'将来負担比率（分子）の構造'!K$44</f>
        <v>166</v>
      </c>
      <c r="I63" s="175"/>
      <c r="J63" s="175"/>
      <c r="K63" s="175">
        <f>'将来負担比率（分子）の構造'!L$44</f>
        <v>113</v>
      </c>
      <c r="L63" s="175"/>
      <c r="M63" s="175"/>
      <c r="N63" s="175">
        <f>'将来負担比率（分子）の構造'!M$44</f>
        <v>76</v>
      </c>
      <c r="O63" s="175"/>
      <c r="P63" s="175"/>
    </row>
    <row r="64" spans="1:16" x14ac:dyDescent="0.2">
      <c r="A64" s="175" t="s">
        <v>33</v>
      </c>
      <c r="B64" s="175">
        <f>'将来負担比率（分子）の構造'!I$43</f>
        <v>10436</v>
      </c>
      <c r="C64" s="175"/>
      <c r="D64" s="175"/>
      <c r="E64" s="175">
        <f>'将来負担比率（分子）の構造'!J$43</f>
        <v>9982</v>
      </c>
      <c r="F64" s="175"/>
      <c r="G64" s="175"/>
      <c r="H64" s="175">
        <f>'将来負担比率（分子）の構造'!K$43</f>
        <v>9064</v>
      </c>
      <c r="I64" s="175"/>
      <c r="J64" s="175"/>
      <c r="K64" s="175">
        <f>'将来負担比率（分子）の構造'!L$43</f>
        <v>8280</v>
      </c>
      <c r="L64" s="175"/>
      <c r="M64" s="175"/>
      <c r="N64" s="175">
        <f>'将来負担比率（分子）の構造'!M$43</f>
        <v>7956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22879</v>
      </c>
      <c r="C66" s="175"/>
      <c r="D66" s="175"/>
      <c r="E66" s="175">
        <f>'将来負担比率（分子）の構造'!J$41</f>
        <v>22291</v>
      </c>
      <c r="F66" s="175"/>
      <c r="G66" s="175"/>
      <c r="H66" s="175">
        <f>'将来負担比率（分子）の構造'!K$41</f>
        <v>21009</v>
      </c>
      <c r="I66" s="175"/>
      <c r="J66" s="175"/>
      <c r="K66" s="175">
        <f>'将来負担比率（分子）の構造'!L$41</f>
        <v>20014</v>
      </c>
      <c r="L66" s="175"/>
      <c r="M66" s="175"/>
      <c r="N66" s="175">
        <f>'将来負担比率（分子）の構造'!M$41</f>
        <v>20086</v>
      </c>
      <c r="O66" s="175"/>
      <c r="P66" s="175"/>
    </row>
    <row r="67" spans="1:16" x14ac:dyDescent="0.2">
      <c r="A67" s="175" t="s">
        <v>71</v>
      </c>
      <c r="B67" s="175" t="e">
        <f>NA()</f>
        <v>#N/A</v>
      </c>
      <c r="C67" s="175">
        <f>IF(ISNUMBER('将来負担比率（分子）の構造'!I$53), IF('将来負担比率（分子）の構造'!I$53 &lt; 0, 0, '将来負担比率（分子）の構造'!I$53), NA())</f>
        <v>5888</v>
      </c>
      <c r="D67" s="175" t="e">
        <f>NA()</f>
        <v>#N/A</v>
      </c>
      <c r="E67" s="175" t="e">
        <f>NA()</f>
        <v>#N/A</v>
      </c>
      <c r="F67" s="175">
        <f>IF(ISNUMBER('将来負担比率（分子）の構造'!J$53), IF('将来負担比率（分子）の構造'!J$53 &lt; 0, 0, '将来負担比率（分子）の構造'!J$53), NA())</f>
        <v>4981</v>
      </c>
      <c r="G67" s="175" t="e">
        <f>NA()</f>
        <v>#N/A</v>
      </c>
      <c r="H67" s="175" t="e">
        <f>NA()</f>
        <v>#N/A</v>
      </c>
      <c r="I67" s="175">
        <f>IF(ISNUMBER('将来負担比率（分子）の構造'!K$53), IF('将来負担比率（分子）の構造'!K$53 &lt; 0, 0, '将来負担比率（分子）の構造'!K$53), NA())</f>
        <v>3052</v>
      </c>
      <c r="J67" s="175" t="e">
        <f>NA()</f>
        <v>#N/A</v>
      </c>
      <c r="K67" s="175" t="e">
        <f>NA()</f>
        <v>#N/A</v>
      </c>
      <c r="L67" s="175">
        <f>IF(ISNUMBER('将来負担比率（分子）の構造'!L$53), IF('将来負担比率（分子）の構造'!L$53 &lt; 0, 0, '将来負担比率（分子）の構造'!L$53), NA())</f>
        <v>1727</v>
      </c>
      <c r="M67" s="175" t="e">
        <f>NA()</f>
        <v>#N/A</v>
      </c>
      <c r="N67" s="175" t="e">
        <f>NA()</f>
        <v>#N/A</v>
      </c>
      <c r="O67" s="175">
        <f>IF(ISNUMBER('将来負担比率（分子）の構造'!M$53), IF('将来負担比率（分子）の構造'!M$53 &lt; 0, 0, '将来負担比率（分子）の構造'!M$53), NA())</f>
        <v>111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1513</v>
      </c>
      <c r="C72" s="179">
        <f>基金残高に係る経年分析!G55</f>
        <v>1483</v>
      </c>
      <c r="D72" s="179">
        <f>基金残高に係る経年分析!H55</f>
        <v>1931</v>
      </c>
    </row>
    <row r="73" spans="1:16" x14ac:dyDescent="0.2">
      <c r="A73" s="178" t="s">
        <v>74</v>
      </c>
      <c r="B73" s="179">
        <f>基金残高に係る経年分析!F56</f>
        <v>101</v>
      </c>
      <c r="C73" s="179">
        <f>基金残高に係る経年分析!G56</f>
        <v>271</v>
      </c>
      <c r="D73" s="179">
        <f>基金残高に係る経年分析!H56</f>
        <v>1001</v>
      </c>
    </row>
    <row r="74" spans="1:16" x14ac:dyDescent="0.2">
      <c r="A74" s="178" t="s">
        <v>75</v>
      </c>
      <c r="B74" s="179">
        <f>基金残高に係る経年分析!F57</f>
        <v>1595</v>
      </c>
      <c r="C74" s="179">
        <f>基金残高に係る経年分析!G57</f>
        <v>1221</v>
      </c>
      <c r="D74" s="179">
        <f>基金残高に係る経年分析!H57</f>
        <v>1883</v>
      </c>
    </row>
  </sheetData>
  <sheetProtection algorithmName="SHA-512" hashValue="fGmabbOUqT936kqgJXpZ6YpIffsLiUZOElyXDHTUGuJBYtJUAEuyoJcX2LX3JUExtAWuMGvsH3o4tV5Vcwpo6Q==" saltValue="afewdqfEMAcKyKbMrIvK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2025-03-12T09:36:37Z</cp:lastPrinted>
  <dcterms:created xsi:type="dcterms:W3CDTF">2025-02-19T02:16:49Z</dcterms:created>
  <dcterms:modified xsi:type="dcterms:W3CDTF">2025-03-18T00:23:41Z</dcterms:modified>
  <cp:category/>
</cp:coreProperties>
</file>