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11300-19993\財政g共有\H28財政共有\09 地方公営企業\09 照会・回答\17 公営企業に係る「経営比較分析表」の公表\03 市町→県\水道事業\メール保存\"/>
    </mc:Choice>
  </mc:AlternateContent>
  <workbookProtection workbookAlgorithmName="SHA-512" workbookHashValue="fuVBqewjDxjz3nFOtXVXxMT7lq+QAFimZYv8Lrg9cnyWKl9zzEdrWiPB1hfuDLNKp4bi8grvzi+TwpuITgHjhQ==" workbookSaltValue="RozaPzobBOnmtTG++2yOtQ==" workbookSpinCount="100000"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<sst xmlns="http://schemas.openxmlformats.org/spreadsheetml/2006/main" count="217" uniqueCount="107">
  <si>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</si>
  <si>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</si>
  <si>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</si>
  <si>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</si>
  <si>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</si>
  <si>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</si>
  <si>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</si>
  <si>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</si>
  <si>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</si>
  <si>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</si>
  <si>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</si>
  <si>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</si>
  <si>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</si>
  <si>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</si>
  <si>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</si>
  <si>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</si>
  <si>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</si>
  <si>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</si>
  <si>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</si>
  <si>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</si>
  <si>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</si>
  <si>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</si>
  <si>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</si>
  <si>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</si>
  <si>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</si>
  <si>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</si>
  <si>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</si>
  <si>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</si>
  <si>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</si>
  <si>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</si>
  <si>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</si>
  <si>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</si>
  <si>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</si>
  <si>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</si>
  <si>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</si>
  <si>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</si>
  <si>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</si>
  <si>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</si>
  <si>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</si>
  <si>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</si>
  <si>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</si>
  <si>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</si>
  <si>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</si>
  <si>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</si>
  <si>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</si>
  <si>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</si>
  <si>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</si>
  <si>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</si>
  <si>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</si>
  <si>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</si>
  <si>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</si>
  <si>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</si>
  <si>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</si>
  <si>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</si>
  <si>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</si>
  <si>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</si>
  <si>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</si>
  <si>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</si>
  <si>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</si>
  <si>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</si>
  <si>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</si>
  <si>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</si>
  <si>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</si>
  <si>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</si>
  <si>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</si>
  <si>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</si>
  <si>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</si>
  <si>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</si>
  <si>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</si>
  <si>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</si>
  <si>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</si>
  <si>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</si>
  <si>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</si>
  <si>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</si>
  <si>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</si>
  <si>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</si>
  <si>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</si>
  <si>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</si>
  <si>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</si>
  <si>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</si>
  <si>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</si>
  <si>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</si>
  <si>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</si>
  <si>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</si>
  <si>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</si>
  <si>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</si>
  <si>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</si>
  <si>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</si>
  <si>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</si>
  <si>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</si>
  <si>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</si>
  <si>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</si>
  <si>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</si>
  <si>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穴水町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</si>
  <si>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</si>
  <si>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</si>
  <si>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</si>
  <si>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</si>
  <si>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</si>
  <si>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</si>
  <si>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</si>
  <si>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</si>
  <si>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</si>
  <si>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</si>
  <si>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①有形固定資産減価償却率は、類似団体平均値を上回っており、施設全体の老朽化が課題である。
②管路経年化率は、類似団体平均値を下回っており、老朽管路の割合が少ない状況である。
③管路更新率は、H23、H25は簡易水道統合整備事業での整備により高くなっているが、それ以外は、低いため計画的に更新を行う必要がある。</t>
    <rPh sb="69" eb="71">
      <t>ロウキュウ</t>
    </rPh>
    <rPh sb="71" eb="73">
      <t>カンロ</t>
    </rPh>
    <rPh sb="74" eb="76">
      <t>ワリアイ</t>
    </rPh>
    <rPh sb="77" eb="78">
      <t>スク</t>
    </rPh>
    <rPh sb="80" eb="82">
      <t>ジョウキョウ</t>
    </rPh>
    <phoneticPr fontId="4"/>
  </si>
  <si>
    <t>　経営状況は、経常収支比率が100％を上回っており良好であるが、給水収益の減少が見込まれることや施設の老朽化が進み更新費用の増加が予想されることから、計画的な更新およびその財源を確保に向けた財政運営の確立が必要である。そのため、「水道事業経営戦略」の策定に取り組んでいる。</t>
    <rPh sb="19" eb="21">
      <t>ウワマワ</t>
    </rPh>
    <phoneticPr fontId="4"/>
  </si>
  <si>
    <t xml:space="preserve">①経常収支比率は、100%を上回っており、概ね経営状況は良好である。
②累積欠損金は発生していない。
③流動比率は、100％を上回っており、債務に対して支払能力がある。
④企業債の残高割合は、類似団体平均値をやや上回っており、将来における返済負担に留意して企業債規模を設定する必要がある。
⑤料金回収率は、類似団体平均値をやや上回っているが、100%を下回っており、経費削減等に努める必要がある。
⑥給水原価は、類似団体平均値を上回っているため、維持管理費の削減に努める必要がある。
⑦施設利用率は、類似団体平均値を下回っている。今後も水需要の減少が見込まれるため、施設の統廃合やダウンサイジングでの更新を行う必要である。
⑧有収率は、類似団体平均値を上回っており、配管状況は良好である。今後も計画的な修繕および更新により維持して行く必要がある。
</t>
    <rPh sb="365" eb="36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</si>
</sst>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4.53</c:v>
                </c:pt>
                <c:pt idx="1">
                  <c:v>7.0000000000000007E-2</c:v>
                </c:pt>
                <c:pt idx="2">
                  <c:v>7.54</c:v>
                </c:pt>
                <c:pt idx="3">
                  <c:v>0.01</c:v>
                </c:pt>
                <c:pt idx="4" formatCode="#,##0.00;&quot;△&quot;#,##0.00">
                  <c:v>0</c:v>
                </c:pt>
              </c:numCache>
            </c:numRef>
          </c:val>
        </c:ser>
        <c:dLbls>
          <c:showLegendKey val="0"/>
          <c:showVal val="0"/>
          <c:showCatName val="0"/>
          <c:showSerName val="0"/>
          <c:showPercent val="0"/>
          <c:showBubbleSize val="0"/>
        </c:dLbls>
        <c:gapWidth val="150"/>
        <c:axId val="134167424"/>
        <c:axId val="21104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34167424"/>
        <c:axId val="211047496"/>
      </c:lineChart>
      <c:dateAx>
        <c:axId val="134167424"/>
        <c:scaling>
          <c:orientation val="minMax"/>
        </c:scaling>
        <c:delete val="1"/>
        <c:axPos val="b"/>
        <c:numFmt formatCode="ge" sourceLinked="1"/>
        <c:majorTickMark val="none"/>
        <c:minorTickMark val="none"/>
        <c:tickLblPos val="none"/>
        <c:crossAx val="211047496"/>
        <c:crosses val="autoZero"/>
        <c:auto val="1"/>
        <c:lblOffset val="100"/>
        <c:baseTimeUnit val="years"/>
      </c:dateAx>
      <c:valAx>
        <c:axId val="21104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41.92</c:v>
                </c:pt>
                <c:pt idx="1">
                  <c:v>42.4</c:v>
                </c:pt>
                <c:pt idx="2">
                  <c:v>37.54</c:v>
                </c:pt>
                <c:pt idx="3">
                  <c:v>36.18</c:v>
                </c:pt>
                <c:pt idx="4">
                  <c:v>39</c:v>
                </c:pt>
              </c:numCache>
            </c:numRef>
          </c:val>
        </c:ser>
        <c:dLbls>
          <c:showLegendKey val="0"/>
          <c:showVal val="0"/>
          <c:showCatName val="0"/>
          <c:showSerName val="0"/>
          <c:showPercent val="0"/>
          <c:showBubbleSize val="0"/>
        </c:dLbls>
        <c:gapWidth val="150"/>
        <c:axId val="211901944"/>
        <c:axId val="21189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211901944"/>
        <c:axId val="211898808"/>
      </c:lineChart>
      <c:dateAx>
        <c:axId val="211901944"/>
        <c:scaling>
          <c:orientation val="minMax"/>
        </c:scaling>
        <c:delete val="1"/>
        <c:axPos val="b"/>
        <c:numFmt formatCode="ge" sourceLinked="1"/>
        <c:majorTickMark val="none"/>
        <c:minorTickMark val="none"/>
        <c:tickLblPos val="none"/>
        <c:crossAx val="211898808"/>
        <c:crosses val="autoZero"/>
        <c:auto val="1"/>
        <c:lblOffset val="100"/>
        <c:baseTimeUnit val="years"/>
      </c:dateAx>
      <c:valAx>
        <c:axId val="21189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0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87.04</c:v>
                </c:pt>
                <c:pt idx="1">
                  <c:v>83.74</c:v>
                </c:pt>
                <c:pt idx="2">
                  <c:v>93.27</c:v>
                </c:pt>
                <c:pt idx="3">
                  <c:v>94.14</c:v>
                </c:pt>
                <c:pt idx="4">
                  <c:v>95.14</c:v>
                </c:pt>
              </c:numCache>
            </c:numRef>
          </c:val>
        </c:ser>
        <c:dLbls>
          <c:showLegendKey val="0"/>
          <c:showVal val="0"/>
          <c:showCatName val="0"/>
          <c:showSerName val="0"/>
          <c:showPercent val="0"/>
          <c:showBubbleSize val="0"/>
        </c:dLbls>
        <c:gapWidth val="150"/>
        <c:axId val="211045928"/>
        <c:axId val="2115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211045928"/>
        <c:axId val="211528576"/>
      </c:lineChart>
      <c:dateAx>
        <c:axId val="211045928"/>
        <c:scaling>
          <c:orientation val="minMax"/>
        </c:scaling>
        <c:delete val="1"/>
        <c:axPos val="b"/>
        <c:numFmt formatCode="ge" sourceLinked="1"/>
        <c:majorTickMark val="none"/>
        <c:minorTickMark val="none"/>
        <c:tickLblPos val="none"/>
        <c:crossAx val="211528576"/>
        <c:crosses val="autoZero"/>
        <c:auto val="1"/>
        <c:lblOffset val="100"/>
        <c:baseTimeUnit val="years"/>
      </c:dateAx>
      <c:valAx>
        <c:axId val="2115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118.22</c:v>
                </c:pt>
                <c:pt idx="1">
                  <c:v>106.18</c:v>
                </c:pt>
                <c:pt idx="2">
                  <c:v>108.01</c:v>
                </c:pt>
                <c:pt idx="3">
                  <c:v>117.13</c:v>
                </c:pt>
                <c:pt idx="4">
                  <c:v>116.34</c:v>
                </c:pt>
              </c:numCache>
            </c:numRef>
          </c:val>
        </c:ser>
        <c:dLbls>
          <c:showLegendKey val="0"/>
          <c:showVal val="0"/>
          <c:showCatName val="0"/>
          <c:showSerName val="0"/>
          <c:showPercent val="0"/>
          <c:showBubbleSize val="0"/>
        </c:dLbls>
        <c:gapWidth val="150"/>
        <c:axId val="211050632"/>
        <c:axId val="2110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211050632"/>
        <c:axId val="211047104"/>
      </c:lineChart>
      <c:dateAx>
        <c:axId val="211050632"/>
        <c:scaling>
          <c:orientation val="minMax"/>
        </c:scaling>
        <c:delete val="1"/>
        <c:axPos val="b"/>
        <c:numFmt formatCode="ge" sourceLinked="1"/>
        <c:majorTickMark val="none"/>
        <c:minorTickMark val="none"/>
        <c:tickLblPos val="none"/>
        <c:crossAx val="211047104"/>
        <c:crosses val="autoZero"/>
        <c:auto val="1"/>
        <c:lblOffset val="100"/>
        <c:baseTimeUnit val="years"/>
      </c:dateAx>
      <c:valAx>
        <c:axId val="21104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5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50.7</c:v>
                </c:pt>
                <c:pt idx="1">
                  <c:v>52.35</c:v>
                </c:pt>
                <c:pt idx="2">
                  <c:v>53.23</c:v>
                </c:pt>
                <c:pt idx="3">
                  <c:v>54.61</c:v>
                </c:pt>
                <c:pt idx="4">
                  <c:v>56.33</c:v>
                </c:pt>
              </c:numCache>
            </c:numRef>
          </c:val>
        </c:ser>
        <c:dLbls>
          <c:showLegendKey val="0"/>
          <c:showVal val="0"/>
          <c:showCatName val="0"/>
          <c:showSerName val="0"/>
          <c:showPercent val="0"/>
          <c:showBubbleSize val="0"/>
        </c:dLbls>
        <c:gapWidth val="150"/>
        <c:axId val="211049456"/>
        <c:axId val="21104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211049456"/>
        <c:axId val="211049064"/>
      </c:lineChart>
      <c:dateAx>
        <c:axId val="211049456"/>
        <c:scaling>
          <c:orientation val="minMax"/>
        </c:scaling>
        <c:delete val="1"/>
        <c:axPos val="b"/>
        <c:numFmt formatCode="ge" sourceLinked="1"/>
        <c:majorTickMark val="none"/>
        <c:minorTickMark val="none"/>
        <c:tickLblPos val="none"/>
        <c:crossAx val="211049064"/>
        <c:crosses val="autoZero"/>
        <c:auto val="1"/>
        <c:lblOffset val="100"/>
        <c:baseTimeUnit val="years"/>
      </c:dateAx>
      <c:valAx>
        <c:axId val="21104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4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5.22</c:v>
                </c:pt>
                <c:pt idx="1">
                  <c:v>5</c:v>
                </c:pt>
                <c:pt idx="2">
                  <c:v>5</c:v>
                </c:pt>
                <c:pt idx="3">
                  <c:v>5</c:v>
                </c:pt>
                <c:pt idx="4" formatCode="#,##0.00;&quot;△&quot;#,##0.00">
                  <c:v>6.07</c:v>
                </c:pt>
              </c:numCache>
            </c:numRef>
          </c:val>
        </c:ser>
        <c:dLbls>
          <c:showLegendKey val="0"/>
          <c:showVal val="0"/>
          <c:showCatName val="0"/>
          <c:showSerName val="0"/>
          <c:showPercent val="0"/>
          <c:showBubbleSize val="0"/>
        </c:dLbls>
        <c:gapWidth val="150"/>
        <c:axId val="211044360"/>
        <c:axId val="21104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211044360"/>
        <c:axId val="211046712"/>
      </c:lineChart>
      <c:dateAx>
        <c:axId val="211044360"/>
        <c:scaling>
          <c:orientation val="minMax"/>
        </c:scaling>
        <c:delete val="1"/>
        <c:axPos val="b"/>
        <c:numFmt formatCode="ge" sourceLinked="1"/>
        <c:majorTickMark val="none"/>
        <c:minorTickMark val="none"/>
        <c:tickLblPos val="none"/>
        <c:crossAx val="211046712"/>
        <c:crosses val="autoZero"/>
        <c:auto val="1"/>
        <c:lblOffset val="100"/>
        <c:baseTimeUnit val="years"/>
      </c:dateAx>
      <c:valAx>
        <c:axId val="21104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1044752"/>
        <c:axId val="2110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211044752"/>
        <c:axId val="211050240"/>
      </c:lineChart>
      <c:dateAx>
        <c:axId val="211044752"/>
        <c:scaling>
          <c:orientation val="minMax"/>
        </c:scaling>
        <c:delete val="1"/>
        <c:axPos val="b"/>
        <c:numFmt formatCode="ge" sourceLinked="1"/>
        <c:majorTickMark val="none"/>
        <c:minorTickMark val="none"/>
        <c:tickLblPos val="none"/>
        <c:crossAx val="211050240"/>
        <c:crosses val="autoZero"/>
        <c:auto val="1"/>
        <c:lblOffset val="100"/>
        <c:baseTimeUnit val="years"/>
      </c:dateAx>
      <c:valAx>
        <c:axId val="21105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1527.24</c:v>
                </c:pt>
                <c:pt idx="1">
                  <c:v>1426.01</c:v>
                </c:pt>
                <c:pt idx="2">
                  <c:v>673.33</c:v>
                </c:pt>
                <c:pt idx="3">
                  <c:v>181.4</c:v>
                </c:pt>
                <c:pt idx="4">
                  <c:v>214.85</c:v>
                </c:pt>
              </c:numCache>
            </c:numRef>
          </c:val>
        </c:ser>
        <c:dLbls>
          <c:showLegendKey val="0"/>
          <c:showVal val="0"/>
          <c:showCatName val="0"/>
          <c:showSerName val="0"/>
          <c:showPercent val="0"/>
          <c:showBubbleSize val="0"/>
        </c:dLbls>
        <c:gapWidth val="150"/>
        <c:axId val="211894496"/>
        <c:axId val="21190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211894496"/>
        <c:axId val="211900376"/>
      </c:lineChart>
      <c:dateAx>
        <c:axId val="211894496"/>
        <c:scaling>
          <c:orientation val="minMax"/>
        </c:scaling>
        <c:delete val="1"/>
        <c:axPos val="b"/>
        <c:numFmt formatCode="ge" sourceLinked="1"/>
        <c:majorTickMark val="none"/>
        <c:minorTickMark val="none"/>
        <c:tickLblPos val="none"/>
        <c:crossAx val="211900376"/>
        <c:crosses val="autoZero"/>
        <c:auto val="1"/>
        <c:lblOffset val="100"/>
        <c:baseTimeUnit val="years"/>
      </c:dateAx>
      <c:valAx>
        <c:axId val="211900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8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778.57</c:v>
                </c:pt>
                <c:pt idx="1">
                  <c:v>725.79</c:v>
                </c:pt>
                <c:pt idx="2">
                  <c:v>700.68</c:v>
                </c:pt>
                <c:pt idx="3">
                  <c:v>675.04</c:v>
                </c:pt>
                <c:pt idx="4">
                  <c:v>610.41999999999996</c:v>
                </c:pt>
              </c:numCache>
            </c:numRef>
          </c:val>
        </c:ser>
        <c:dLbls>
          <c:showLegendKey val="0"/>
          <c:showVal val="0"/>
          <c:showCatName val="0"/>
          <c:showSerName val="0"/>
          <c:showPercent val="0"/>
          <c:showBubbleSize val="0"/>
        </c:dLbls>
        <c:gapWidth val="150"/>
        <c:axId val="211894888"/>
        <c:axId val="21189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211894888"/>
        <c:axId val="211895280"/>
      </c:lineChart>
      <c:dateAx>
        <c:axId val="211894888"/>
        <c:scaling>
          <c:orientation val="minMax"/>
        </c:scaling>
        <c:delete val="1"/>
        <c:axPos val="b"/>
        <c:numFmt formatCode="ge" sourceLinked="1"/>
        <c:majorTickMark val="none"/>
        <c:minorTickMark val="none"/>
        <c:tickLblPos val="none"/>
        <c:crossAx val="211895280"/>
        <c:crosses val="autoZero"/>
        <c:auto val="1"/>
        <c:lblOffset val="100"/>
        <c:baseTimeUnit val="years"/>
      </c:dateAx>
      <c:valAx>
        <c:axId val="21189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89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92.06</c:v>
                </c:pt>
                <c:pt idx="1">
                  <c:v>85.26</c:v>
                </c:pt>
                <c:pt idx="2">
                  <c:v>87.04</c:v>
                </c:pt>
                <c:pt idx="3">
                  <c:v>94.95</c:v>
                </c:pt>
                <c:pt idx="4">
                  <c:v>93.15</c:v>
                </c:pt>
              </c:numCache>
            </c:numRef>
          </c:val>
        </c:ser>
        <c:dLbls>
          <c:showLegendKey val="0"/>
          <c:showVal val="0"/>
          <c:showCatName val="0"/>
          <c:showSerName val="0"/>
          <c:showPercent val="0"/>
          <c:showBubbleSize val="0"/>
        </c:dLbls>
        <c:gapWidth val="150"/>
        <c:axId val="211896064"/>
        <c:axId val="21189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211896064"/>
        <c:axId val="211895672"/>
      </c:lineChart>
      <c:dateAx>
        <c:axId val="211896064"/>
        <c:scaling>
          <c:orientation val="minMax"/>
        </c:scaling>
        <c:delete val="1"/>
        <c:axPos val="b"/>
        <c:numFmt formatCode="ge" sourceLinked="1"/>
        <c:majorTickMark val="none"/>
        <c:minorTickMark val="none"/>
        <c:tickLblPos val="none"/>
        <c:crossAx val="211895672"/>
        <c:crosses val="autoZero"/>
        <c:auto val="1"/>
        <c:lblOffset val="100"/>
        <c:baseTimeUnit val="years"/>
      </c:dateAx>
      <c:valAx>
        <c:axId val="21189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282.31</c:v>
                </c:pt>
                <c:pt idx="1">
                  <c:v>307.60000000000002</c:v>
                </c:pt>
                <c:pt idx="2">
                  <c:v>303.02999999999997</c:v>
                </c:pt>
                <c:pt idx="3">
                  <c:v>278.77999999999997</c:v>
                </c:pt>
                <c:pt idx="4">
                  <c:v>283.63</c:v>
                </c:pt>
              </c:numCache>
            </c:numRef>
          </c:val>
        </c:ser>
        <c:dLbls>
          <c:showLegendKey val="0"/>
          <c:showVal val="0"/>
          <c:showCatName val="0"/>
          <c:showSerName val="0"/>
          <c:showPercent val="0"/>
          <c:showBubbleSize val="0"/>
        </c:dLbls>
        <c:gapWidth val="150"/>
        <c:axId val="211897240"/>
        <c:axId val="2118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211897240"/>
        <c:axId val="211897632"/>
      </c:lineChart>
      <c:dateAx>
        <c:axId val="211897240"/>
        <c:scaling>
          <c:orientation val="minMax"/>
        </c:scaling>
        <c:delete val="1"/>
        <c:axPos val="b"/>
        <c:numFmt formatCode="ge" sourceLinked="1"/>
        <c:majorTickMark val="none"/>
        <c:minorTickMark val="none"/>
        <c:tickLblPos val="none"/>
        <c:crossAx val="211897632"/>
        <c:crosses val="autoZero"/>
        <c:auto val="1"/>
        <c:lblOffset val="100"/>
        <c:baseTimeUnit val="years"/>
      </c:dateAx>
      <c:valAx>
        <c:axId val="2118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9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N5"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穴水町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8988</v>
      </c>
      <c r="AJ8" s="56"/>
      <c r="AK8" s="56"/>
      <c r="AL8" s="56"/>
      <c r="AM8" s="56"/>
      <c r="AN8" s="56"/>
      <c r="AO8" s="56"/>
      <c r="AP8" s="57"/>
      <c r="AQ8" s="47">
        <f>データ!R6</f>
        <v>183.21</v>
      </c>
      <c r="AR8" s="47"/>
      <c r="AS8" s="47"/>
      <c r="AT8" s="47"/>
      <c r="AU8" s="47"/>
      <c r="AV8" s="47"/>
      <c r="AW8" s="47"/>
      <c r="AX8" s="47"/>
      <c r="AY8" s="47">
        <f>データ!S6</f>
        <v>49.06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65.739999999999995</v>
      </c>
      <c r="K10" s="47"/>
      <c r="L10" s="47"/>
      <c r="M10" s="47"/>
      <c r="N10" s="47"/>
      <c r="O10" s="47"/>
      <c r="P10" s="47"/>
      <c r="Q10" s="47"/>
      <c r="R10" s="47">
        <f>データ!O6</f>
        <v>77.89</v>
      </c>
      <c r="S10" s="47"/>
      <c r="T10" s="47"/>
      <c r="U10" s="47"/>
      <c r="V10" s="47"/>
      <c r="W10" s="47"/>
      <c r="X10" s="47"/>
      <c r="Y10" s="47"/>
      <c r="Z10" s="78">
        <f>データ!P6</f>
        <v>5028</v>
      </c>
      <c r="AA10" s="78"/>
      <c r="AB10" s="78"/>
      <c r="AC10" s="78"/>
      <c r="AD10" s="78"/>
      <c r="AE10" s="78"/>
      <c r="AF10" s="78"/>
      <c r="AG10" s="78"/>
      <c r="AH10" s="2"/>
      <c r="AI10" s="78">
        <f>データ!T6</f>
        <v>6885</v>
      </c>
      <c r="AJ10" s="78"/>
      <c r="AK10" s="78"/>
      <c r="AL10" s="78"/>
      <c r="AM10" s="78"/>
      <c r="AN10" s="78"/>
      <c r="AO10" s="78"/>
      <c r="AP10" s="78"/>
      <c r="AQ10" s="47">
        <f>データ!U6</f>
        <v>44.8</v>
      </c>
      <c r="AR10" s="47"/>
      <c r="AS10" s="47"/>
      <c r="AT10" s="47"/>
      <c r="AU10" s="47"/>
      <c r="AV10" s="47"/>
      <c r="AW10" s="47"/>
      <c r="AX10" s="47"/>
      <c r="AY10" s="47">
        <f>データ!V6</f>
        <v>153.68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R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174611</v>
      </c>
      <c r="D6" s="31">
        <f t="shared" si="3"/>
        <v>46</v>
      </c>
      <c r="E6" s="31">
        <f t="shared" si="3"/>
        <v>1</v>
      </c>
      <c r="F6" s="31">
        <f t="shared" si="3"/>
        <v>0</v>
      </c>
      <c r="G6" s="31">
        <f t="shared" si="3"/>
        <v>1</v>
      </c>
      <c r="H6" s="31" t="str">
        <f t="shared" si="3"/>
        <v>石川県　穴水町</v>
      </c>
      <c r="I6" s="31" t="str">
        <f t="shared" si="3"/>
        <v>法適用</v>
      </c>
      <c r="J6" s="31" t="str">
        <f t="shared" si="3"/>
        <v>水道事業</v>
      </c>
      <c r="K6" s="31" t="str">
        <f t="shared" si="3"/>
        <v>末端給水事業</v>
      </c>
      <c r="L6" s="31" t="str">
        <f t="shared" si="3"/>
        <v>A8</v>
      </c>
      <c r="M6" s="32" t="str">
        <f t="shared" si="3"/>
        <v>-</v>
      </c>
      <c r="N6" s="32">
        <f t="shared" si="3"/>
        <v>65.739999999999995</v>
      </c>
      <c r="O6" s="32">
        <f t="shared" si="3"/>
        <v>77.89</v>
      </c>
      <c r="P6" s="32">
        <f t="shared" si="3"/>
        <v>5028</v>
      </c>
      <c r="Q6" s="32">
        <f t="shared" si="3"/>
        <v>8988</v>
      </c>
      <c r="R6" s="32">
        <f t="shared" si="3"/>
        <v>183.21</v>
      </c>
      <c r="S6" s="32">
        <f t="shared" si="3"/>
        <v>49.06</v>
      </c>
      <c r="T6" s="32">
        <f t="shared" si="3"/>
        <v>6885</v>
      </c>
      <c r="U6" s="32">
        <f t="shared" si="3"/>
        <v>44.8</v>
      </c>
      <c r="V6" s="32">
        <f t="shared" si="3"/>
        <v>153.68</v>
      </c>
      <c r="W6" s="33">
        <f>IF(W7="",NA(),W7)</f>
        <v>118.22</v>
      </c>
      <c r="X6" s="33">
        <f t="shared" ref="X6:AF6" si="4">IF(X7="",NA(),X7)</f>
        <v>106.18</v>
      </c>
      <c r="Y6" s="33">
        <f t="shared" si="4"/>
        <v>108.01</v>
      </c>
      <c r="Z6" s="33">
        <f t="shared" si="4"/>
        <v>117.13</v>
      </c>
      <c r="AA6" s="33">
        <f t="shared" si="4"/>
        <v>116.34</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1527.24</v>
      </c>
      <c r="AT6" s="33">
        <f t="shared" ref="AT6:BB6" si="6">IF(AT7="",NA(),AT7)</f>
        <v>1426.01</v>
      </c>
      <c r="AU6" s="33">
        <f t="shared" si="6"/>
        <v>673.33</v>
      </c>
      <c r="AV6" s="33">
        <f t="shared" si="6"/>
        <v>181.4</v>
      </c>
      <c r="AW6" s="33">
        <f t="shared" si="6"/>
        <v>214.85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778.57</v>
      </c>
      <c r="BE6" s="33">
        <f t="shared" ref="BE6:BM6" si="7">IF(BE7="",NA(),BE7)</f>
        <v>725.79</v>
      </c>
      <c r="BF6" s="33">
        <f t="shared" si="7"/>
        <v>700.68</v>
      </c>
      <c r="BG6" s="33">
        <f t="shared" si="7"/>
        <v>675.04</v>
      </c>
      <c r="BH6" s="33">
        <f t="shared" si="7"/>
        <v>610.41999999999996</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92.06</v>
      </c>
      <c r="BP6" s="33">
        <f t="shared" ref="BP6:BX6" si="8">IF(BP7="",NA(),BP7)</f>
        <v>85.26</v>
      </c>
      <c r="BQ6" s="33">
        <f t="shared" si="8"/>
        <v>87.04</v>
      </c>
      <c r="BR6" s="33">
        <f t="shared" si="8"/>
        <v>94.95</v>
      </c>
      <c r="BS6" s="33">
        <f t="shared" si="8"/>
        <v>93.15</v>
      </c>
      <c r="BT6" s="33">
        <f t="shared" si="8"/>
        <v>90.17</v>
      </c>
      <c r="BU6" s="33">
        <f t="shared" si="8"/>
        <v>90.69</v>
      </c>
      <c r="BV6" s="33">
        <f t="shared" si="8"/>
        <v>90.64</v>
      </c>
      <c r="BW6" s="33">
        <f t="shared" si="8"/>
        <v>93.66</v>
      </c>
      <c r="BX6" s="33">
        <f t="shared" si="8"/>
        <v>92.76</v>
      </c>
      <c r="BY6" s="32" t="str">
        <f>IF(BY7="","",IF(BY7="-","【-】","【"&amp;SUBSTITUTE(TEXT(BY7,"#,##0.00"),"-","△")&amp;"】"))</f>
        <v>【104.99】</v>
      </c>
      <c r="BZ6" s="33">
        <f>IF(BZ7="",NA(),BZ7)</f>
        <v>282.31</v>
      </c>
      <c r="CA6" s="33">
        <f t="shared" ref="CA6:CI6" si="9">IF(CA7="",NA(),CA7)</f>
        <v>307.60000000000002</v>
      </c>
      <c r="CB6" s="33">
        <f t="shared" si="9"/>
        <v>303.02999999999997</v>
      </c>
      <c r="CC6" s="33">
        <f t="shared" si="9"/>
        <v>278.77999999999997</v>
      </c>
      <c r="CD6" s="33">
        <f t="shared" si="9"/>
        <v>283.63</v>
      </c>
      <c r="CE6" s="33">
        <f t="shared" si="9"/>
        <v>210.28</v>
      </c>
      <c r="CF6" s="33">
        <f t="shared" si="9"/>
        <v>211.08</v>
      </c>
      <c r="CG6" s="33">
        <f t="shared" si="9"/>
        <v>213.52</v>
      </c>
      <c r="CH6" s="33">
        <f t="shared" si="9"/>
        <v>208.21</v>
      </c>
      <c r="CI6" s="33">
        <f t="shared" si="9"/>
        <v>208.67</v>
      </c>
      <c r="CJ6" s="32" t="str">
        <f>IF(CJ7="","",IF(CJ7="-","【-】","【"&amp;SUBSTITUTE(TEXT(CJ7,"#,##0.00"),"-","△")&amp;"】"))</f>
        <v>【163.72】</v>
      </c>
      <c r="CK6" s="33">
        <f>IF(CK7="",NA(),CK7)</f>
        <v>41.92</v>
      </c>
      <c r="CL6" s="33">
        <f t="shared" ref="CL6:CT6" si="10">IF(CL7="",NA(),CL7)</f>
        <v>42.4</v>
      </c>
      <c r="CM6" s="33">
        <f t="shared" si="10"/>
        <v>37.54</v>
      </c>
      <c r="CN6" s="33">
        <f t="shared" si="10"/>
        <v>36.18</v>
      </c>
      <c r="CO6" s="33">
        <f t="shared" si="10"/>
        <v>39</v>
      </c>
      <c r="CP6" s="33">
        <f t="shared" si="10"/>
        <v>50.49</v>
      </c>
      <c r="CQ6" s="33">
        <f t="shared" si="10"/>
        <v>49.69</v>
      </c>
      <c r="CR6" s="33">
        <f t="shared" si="10"/>
        <v>49.77</v>
      </c>
      <c r="CS6" s="33">
        <f t="shared" si="10"/>
        <v>49.22</v>
      </c>
      <c r="CT6" s="33">
        <f t="shared" si="10"/>
        <v>49.08</v>
      </c>
      <c r="CU6" s="32" t="str">
        <f>IF(CU7="","",IF(CU7="-","【-】","【"&amp;SUBSTITUTE(TEXT(CU7,"#,##0.00"),"-","△")&amp;"】"))</f>
        <v>【59.76】</v>
      </c>
      <c r="CV6" s="33">
        <f>IF(CV7="",NA(),CV7)</f>
        <v>87.04</v>
      </c>
      <c r="CW6" s="33">
        <f t="shared" ref="CW6:DE6" si="11">IF(CW7="",NA(),CW7)</f>
        <v>83.74</v>
      </c>
      <c r="CX6" s="33">
        <f t="shared" si="11"/>
        <v>93.27</v>
      </c>
      <c r="CY6" s="33">
        <f t="shared" si="11"/>
        <v>94.14</v>
      </c>
      <c r="CZ6" s="33">
        <f t="shared" si="11"/>
        <v>95.14</v>
      </c>
      <c r="DA6" s="33">
        <f t="shared" si="11"/>
        <v>78.7</v>
      </c>
      <c r="DB6" s="33">
        <f t="shared" si="11"/>
        <v>80.010000000000005</v>
      </c>
      <c r="DC6" s="33">
        <f t="shared" si="11"/>
        <v>79.98</v>
      </c>
      <c r="DD6" s="33">
        <f t="shared" si="11"/>
        <v>79.48</v>
      </c>
      <c r="DE6" s="33">
        <f t="shared" si="11"/>
        <v>79.3</v>
      </c>
      <c r="DF6" s="32" t="str">
        <f>IF(DF7="","",IF(DF7="-","【-】","【"&amp;SUBSTITUTE(TEXT(DF7,"#,##0.00"),"-","△")&amp;"】"))</f>
        <v>【89.95】</v>
      </c>
      <c r="DG6" s="33">
        <f>IF(DG7="",NA(),DG7)</f>
        <v>50.7</v>
      </c>
      <c r="DH6" s="33">
        <f t="shared" ref="DH6:DP6" si="12">IF(DH7="",NA(),DH7)</f>
        <v>52.35</v>
      </c>
      <c r="DI6" s="33">
        <f t="shared" si="12"/>
        <v>53.23</v>
      </c>
      <c r="DJ6" s="33">
        <f t="shared" si="12"/>
        <v>54.61</v>
      </c>
      <c r="DK6" s="33">
        <f t="shared" si="12"/>
        <v>56.33</v>
      </c>
      <c r="DL6" s="33">
        <f t="shared" si="12"/>
        <v>34.24</v>
      </c>
      <c r="DM6" s="33">
        <f t="shared" si="12"/>
        <v>35.18</v>
      </c>
      <c r="DN6" s="33">
        <f t="shared" si="12"/>
        <v>36.43</v>
      </c>
      <c r="DO6" s="33">
        <f t="shared" si="12"/>
        <v>46.12</v>
      </c>
      <c r="DP6" s="33">
        <f t="shared" si="12"/>
        <v>47.44</v>
      </c>
      <c r="DQ6" s="32" t="str">
        <f>IF(DQ7="","",IF(DQ7="-","【-】","【"&amp;SUBSTITUTE(TEXT(DQ7,"#,##0.00"),"-","△")&amp;"】"))</f>
        <v>【47.18】</v>
      </c>
      <c r="DR6" s="33">
        <f>IF(DR7="",NA(),DR7)</f>
        <v>5.22</v>
      </c>
      <c r="DS6" s="33">
        <f t="shared" ref="DS6:EA6" si="13">IF(DS7="",NA(),DS7)</f>
        <v>5</v>
      </c>
      <c r="DT6" s="33">
        <f t="shared" si="13"/>
        <v>5</v>
      </c>
      <c r="DU6" s="33">
        <f t="shared" si="13"/>
        <v>5</v>
      </c>
      <c r="DV6" s="32">
        <f t="shared" si="13"/>
        <v>6.07</v>
      </c>
      <c r="DW6" s="33">
        <f t="shared" si="13"/>
        <v>6.81</v>
      </c>
      <c r="DX6" s="33">
        <f t="shared" si="13"/>
        <v>8.41</v>
      </c>
      <c r="DY6" s="33">
        <f t="shared" si="13"/>
        <v>8.7200000000000006</v>
      </c>
      <c r="DZ6" s="33">
        <f t="shared" si="13"/>
        <v>9.86</v>
      </c>
      <c r="EA6" s="33">
        <f t="shared" si="13"/>
        <v>11.16</v>
      </c>
      <c r="EB6" s="32" t="str">
        <f>IF(EB7="","",IF(EB7="-","【-】","【"&amp;SUBSTITUTE(TEXT(EB7,"#,##0.00"),"-","△")&amp;"】"))</f>
        <v>【13.18】</v>
      </c>
      <c r="EC6" s="33">
        <f>IF(EC7="",NA(),EC7)</f>
        <v>4.53</v>
      </c>
      <c r="ED6" s="33">
        <f t="shared" ref="ED6:EL6" si="14">IF(ED7="",NA(),ED7)</f>
        <v>7.0000000000000007E-2</v>
      </c>
      <c r="EE6" s="33">
        <f t="shared" si="14"/>
        <v>7.54</v>
      </c>
      <c r="EF6" s="33">
        <f t="shared" si="14"/>
        <v>0.01</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174611</v>
      </c>
      <c r="D7" s="35">
        <v>46</v>
      </c>
      <c r="E7" s="35">
        <v>1</v>
      </c>
      <c r="F7" s="35">
        <v>0</v>
      </c>
      <c r="G7" s="35">
        <v>1</v>
      </c>
      <c r="H7" s="35" t="s">
        <v>93</v>
      </c>
      <c r="I7" s="35" t="s">
        <v>94</v>
      </c>
      <c r="J7" s="35" t="s">
        <v>95</v>
      </c>
      <c r="K7" s="35" t="s">
        <v>96</v>
      </c>
      <c r="L7" s="35" t="s">
        <v>97</v>
      </c>
      <c r="M7" s="36" t="s">
        <v>98</v>
      </c>
      <c r="N7" s="36">
        <v>65.739999999999995</v>
      </c>
      <c r="O7" s="36">
        <v>77.89</v>
      </c>
      <c r="P7" s="36">
        <v>5028</v>
      </c>
      <c r="Q7" s="36">
        <v>8988</v>
      </c>
      <c r="R7" s="36">
        <v>183.21</v>
      </c>
      <c r="S7" s="36">
        <v>49.06</v>
      </c>
      <c r="T7" s="36">
        <v>6885</v>
      </c>
      <c r="U7" s="36">
        <v>44.8</v>
      </c>
      <c r="V7" s="36">
        <v>153.68</v>
      </c>
      <c r="W7" s="36">
        <v>118.22</v>
      </c>
      <c r="X7" s="36">
        <v>106.18</v>
      </c>
      <c r="Y7" s="36">
        <v>108.01</v>
      </c>
      <c r="Z7" s="36">
        <v>117.13</v>
      </c>
      <c r="AA7" s="36">
        <v>116.34</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1527.24</v>
      </c>
      <c r="AT7" s="36">
        <v>1426.01</v>
      </c>
      <c r="AU7" s="36">
        <v>673.33</v>
      </c>
      <c r="AV7" s="36">
        <v>181.4</v>
      </c>
      <c r="AW7" s="36">
        <v>214.85</v>
      </c>
      <c r="AX7" s="36">
        <v>1197.1099999999999</v>
      </c>
      <c r="AY7" s="36">
        <v>1002.64</v>
      </c>
      <c r="AZ7" s="36">
        <v>1164.51</v>
      </c>
      <c r="BA7" s="36">
        <v>434.72</v>
      </c>
      <c r="BB7" s="36">
        <v>416.14</v>
      </c>
      <c r="BC7" s="36">
        <v>262.74</v>
      </c>
      <c r="BD7" s="36">
        <v>778.57</v>
      </c>
      <c r="BE7" s="36">
        <v>725.79</v>
      </c>
      <c r="BF7" s="36">
        <v>700.68</v>
      </c>
      <c r="BG7" s="36">
        <v>675.04</v>
      </c>
      <c r="BH7" s="36">
        <v>610.41999999999996</v>
      </c>
      <c r="BI7" s="36">
        <v>532.29999999999995</v>
      </c>
      <c r="BJ7" s="36">
        <v>520.29999999999995</v>
      </c>
      <c r="BK7" s="36">
        <v>498.27</v>
      </c>
      <c r="BL7" s="36">
        <v>495.76</v>
      </c>
      <c r="BM7" s="36">
        <v>487.22</v>
      </c>
      <c r="BN7" s="36">
        <v>276.38</v>
      </c>
      <c r="BO7" s="36">
        <v>92.06</v>
      </c>
      <c r="BP7" s="36">
        <v>85.26</v>
      </c>
      <c r="BQ7" s="36">
        <v>87.04</v>
      </c>
      <c r="BR7" s="36">
        <v>94.95</v>
      </c>
      <c r="BS7" s="36">
        <v>93.15</v>
      </c>
      <c r="BT7" s="36">
        <v>90.17</v>
      </c>
      <c r="BU7" s="36">
        <v>90.69</v>
      </c>
      <c r="BV7" s="36">
        <v>90.64</v>
      </c>
      <c r="BW7" s="36">
        <v>93.66</v>
      </c>
      <c r="BX7" s="36">
        <v>92.76</v>
      </c>
      <c r="BY7" s="36">
        <v>104.99</v>
      </c>
      <c r="BZ7" s="36">
        <v>282.31</v>
      </c>
      <c r="CA7" s="36">
        <v>307.60000000000002</v>
      </c>
      <c r="CB7" s="36">
        <v>303.02999999999997</v>
      </c>
      <c r="CC7" s="36">
        <v>278.77999999999997</v>
      </c>
      <c r="CD7" s="36">
        <v>283.63</v>
      </c>
      <c r="CE7" s="36">
        <v>210.28</v>
      </c>
      <c r="CF7" s="36">
        <v>211.08</v>
      </c>
      <c r="CG7" s="36">
        <v>213.52</v>
      </c>
      <c r="CH7" s="36">
        <v>208.21</v>
      </c>
      <c r="CI7" s="36">
        <v>208.67</v>
      </c>
      <c r="CJ7" s="36">
        <v>163.72</v>
      </c>
      <c r="CK7" s="36">
        <v>41.92</v>
      </c>
      <c r="CL7" s="36">
        <v>42.4</v>
      </c>
      <c r="CM7" s="36">
        <v>37.54</v>
      </c>
      <c r="CN7" s="36">
        <v>36.18</v>
      </c>
      <c r="CO7" s="36">
        <v>39</v>
      </c>
      <c r="CP7" s="36">
        <v>50.49</v>
      </c>
      <c r="CQ7" s="36">
        <v>49.69</v>
      </c>
      <c r="CR7" s="36">
        <v>49.77</v>
      </c>
      <c r="CS7" s="36">
        <v>49.22</v>
      </c>
      <c r="CT7" s="36">
        <v>49.08</v>
      </c>
      <c r="CU7" s="36">
        <v>59.76</v>
      </c>
      <c r="CV7" s="36">
        <v>87.04</v>
      </c>
      <c r="CW7" s="36">
        <v>83.74</v>
      </c>
      <c r="CX7" s="36">
        <v>93.27</v>
      </c>
      <c r="CY7" s="36">
        <v>94.14</v>
      </c>
      <c r="CZ7" s="36">
        <v>95.14</v>
      </c>
      <c r="DA7" s="36">
        <v>78.7</v>
      </c>
      <c r="DB7" s="36">
        <v>80.010000000000005</v>
      </c>
      <c r="DC7" s="36">
        <v>79.98</v>
      </c>
      <c r="DD7" s="36">
        <v>79.48</v>
      </c>
      <c r="DE7" s="36">
        <v>79.3</v>
      </c>
      <c r="DF7" s="36">
        <v>89.95</v>
      </c>
      <c r="DG7" s="36">
        <v>50.7</v>
      </c>
      <c r="DH7" s="36">
        <v>52.35</v>
      </c>
      <c r="DI7" s="36">
        <v>53.23</v>
      </c>
      <c r="DJ7" s="36">
        <v>54.61</v>
      </c>
      <c r="DK7" s="36">
        <v>56.33</v>
      </c>
      <c r="DL7" s="36">
        <v>34.24</v>
      </c>
      <c r="DM7" s="36">
        <v>35.18</v>
      </c>
      <c r="DN7" s="36">
        <v>36.43</v>
      </c>
      <c r="DO7" s="36">
        <v>46.12</v>
      </c>
      <c r="DP7" s="36">
        <v>47.44</v>
      </c>
      <c r="DQ7" s="36">
        <v>47.18</v>
      </c>
      <c r="DR7" s="36">
        <v>5.22</v>
      </c>
      <c r="DS7" s="36">
        <v>5</v>
      </c>
      <c r="DT7" s="36">
        <v>5</v>
      </c>
      <c r="DU7" s="36">
        <v>5</v>
      </c>
      <c r="DV7" s="36">
        <v>6.07</v>
      </c>
      <c r="DW7" s="36">
        <v>6.81</v>
      </c>
      <c r="DX7" s="36">
        <v>8.41</v>
      </c>
      <c r="DY7" s="36">
        <v>8.7200000000000006</v>
      </c>
      <c r="DZ7" s="36">
        <v>9.86</v>
      </c>
      <c r="EA7" s="36">
        <v>11.16</v>
      </c>
      <c r="EB7" s="36">
        <v>13.18</v>
      </c>
      <c r="EC7" s="36">
        <v>4.53</v>
      </c>
      <c r="ED7" s="36">
        <v>7.0000000000000007E-2</v>
      </c>
      <c r="EE7" s="36">
        <v>7.54</v>
      </c>
      <c r="EF7" s="36">
        <v>0.01</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永島　健太郎</cp:lastModifiedBy>
  <dcterms:created xsi:type="dcterms:W3CDTF">2017-02-01T08:40:24Z</dcterms:created>
  <dcterms:modified xsi:type="dcterms:W3CDTF">2017-02-20T05:32:02Z</dcterms:modified>
  <cp:category/>
</cp:coreProperties>
</file>