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95" yWindow="-105" windowWidth="29040" windowHeight="1173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AT32" i="4"/>
  <c r="KV78" i="4"/>
  <c r="BG78" i="4"/>
  <c r="HV54" i="4"/>
  <c r="AT54" i="4"/>
  <c r="HV32" i="4"/>
  <c r="LO78" i="4"/>
  <c r="BZ78" i="4"/>
  <c r="IK54" i="4"/>
  <c r="BI54" i="4"/>
  <c r="IK32" i="4"/>
  <c r="BI32" i="4"/>
  <c r="EW32" i="4"/>
  <c r="GT78" i="4"/>
  <c r="LY54" i="4"/>
  <c r="EW54" i="4"/>
  <c r="LY32" i="4"/>
</calcChain>
</file>

<file path=xl/sharedStrings.xml><?xml version="1.0" encoding="utf-8"?>
<sst xmlns="http://schemas.openxmlformats.org/spreadsheetml/2006/main" count="287" uniqueCount="149">
  <si>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</si>
  <si>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</si>
  <si>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</si>
  <si>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</si>
  <si>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</si>
  <si>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</si>
  <si>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</si>
  <si>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</si>
  <si>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</si>
  <si>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</si>
  <si>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</si>
  <si>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</si>
  <si>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</si>
  <si>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</si>
  <si>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</si>
  <si>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</si>
  <si>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</si>
  <si>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</si>
  <si>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</si>
  <si>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</si>
  <si>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</si>
  <si>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</si>
  <si>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</si>
  <si>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</si>
  <si>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</si>
  <si>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</si>
  <si>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</si>
  <si>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</si>
  <si>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</si>
  <si>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</si>
  <si>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</si>
  <si>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</si>
  <si>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</si>
  <si>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</si>
  <si>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</si>
  <si>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</si>
  <si>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</si>
  <si>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</si>
  <si>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</si>
  <si>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</si>
  <si>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</si>
  <si>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</si>
  <si>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</si>
  <si>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</si>
  <si>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</si>
  <si>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</si>
  <si>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</si>
  <si>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</si>
  <si>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</si>
  <si>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</si>
  <si>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</si>
  <si>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</si>
  <si>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</si>
  <si>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</si>
  <si>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</si>
  <si>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</si>
  <si>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</si>
  <si>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</si>
  <si>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</si>
  <si>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</si>
  <si>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</si>
  <si>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</si>
  <si>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</si>
  <si>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</si>
  <si>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</si>
  <si>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</si>
  <si>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</si>
  <si>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</si>
  <si>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</si>
  <si>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</si>
  <si>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</si>
  <si>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</si>
  <si>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</si>
  <si>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</si>
  <si>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</si>
  <si>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</si>
  <si>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</si>
  <si>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</si>
  <si>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</si>
  <si>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</si>
  <si>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</si>
  <si>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</si>
  <si>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</si>
  <si>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</si>
  <si>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</si>
  <si>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</si>
  <si>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</si>
  <si>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</si>
  <si>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</si>
  <si>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</si>
  <si>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</si>
  <si>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</si>
  <si>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</si>
  <si>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</si>
  <si>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</si>
  <si>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</si>
  <si>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</si>
  <si>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</si>
  <si>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</si>
  <si>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</si>
  <si>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</si>
  <si>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</si>
  <si>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</si>
  <si>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</si>
  <si>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</si>
  <si>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</si>
  <si>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</si>
  <si>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</si>
  <si>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</si>
  <si>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</si>
  <si>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</si>
  <si>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</si>
  <si>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</si>
  <si>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</si>
  <si>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</si>
  <si>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</si>
  <si>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</si>
  <si>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</si>
  <si>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</si>
  <si>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</si>
  <si>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</si>
  <si>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</si>
  <si>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</si>
  <si>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</si>
  <si>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七尾市</t>
  </si>
  <si>
    <t>公立能登総合病院</t>
  </si>
  <si>
    <t>条例全部</t>
  </si>
  <si>
    <t>病院事業</t>
  </si>
  <si>
    <t>一般病院</t>
  </si>
  <si>
    <t>400床以上～500床未満</t>
  </si>
  <si>
    <t>直営</t>
  </si>
  <si>
    <t>対象</t>
  </si>
  <si>
    <t>ド 透 I 未 訓 ガ</t>
  </si>
  <si>
    <t>救 臨 感 へ 災</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</si>
  <si>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</si>
  <si>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</si>
  <si>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</si>
  <si>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</si>
  <si>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</si>
  <si>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</si>
  <si>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</si>
  <si>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</si>
  <si>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</si>
  <si>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</si>
  <si>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</si>
  <si>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　能登中部医療圏の自治体病院としての役割を継続して果たしていくためには、病院事業の健全経営を続けることが必要である。
　能登地域における少子高齢化や都市圏への人口流出など、年々患者数が減少していく中、診療報酬改定や地域の医療ニーズに適切に対応し収益を確保するとともに、地域における医師不足対策を継続しつつ人員配置適正化の検討により給与費の適正化を目指す等、引き続き経営健全化の取り組みを継続していく。
　</t>
    <rPh sb="21" eb="23">
      <t>ケイゾク</t>
    </rPh>
    <rPh sb="36" eb="38">
      <t>ビョウイン</t>
    </rPh>
    <rPh sb="38" eb="40">
      <t>ジギョウ</t>
    </rPh>
    <rPh sb="41" eb="43">
      <t>ケンゼン</t>
    </rPh>
    <rPh sb="46" eb="47">
      <t>ツヅ</t>
    </rPh>
    <rPh sb="52" eb="54">
      <t>ヒツヨウ</t>
    </rPh>
    <rPh sb="60" eb="62">
      <t>ノト</t>
    </rPh>
    <rPh sb="62" eb="64">
      <t>チイキ</t>
    </rPh>
    <rPh sb="68" eb="70">
      <t>ショウシ</t>
    </rPh>
    <rPh sb="70" eb="73">
      <t>コウレイカ</t>
    </rPh>
    <rPh sb="74" eb="77">
      <t>トシケン</t>
    </rPh>
    <rPh sb="79" eb="81">
      <t>ジンコウ</t>
    </rPh>
    <rPh sb="86" eb="88">
      <t>ネンネン</t>
    </rPh>
    <rPh sb="88" eb="91">
      <t>カンジャスウ</t>
    </rPh>
    <rPh sb="92" eb="94">
      <t>ゲンショウ</t>
    </rPh>
    <rPh sb="98" eb="99">
      <t>ナカ</t>
    </rPh>
    <rPh sb="100" eb="102">
      <t>シンリョウ</t>
    </rPh>
    <rPh sb="102" eb="104">
      <t>ホウシュウ</t>
    </rPh>
    <rPh sb="104" eb="106">
      <t>カイテイ</t>
    </rPh>
    <rPh sb="107" eb="109">
      <t>チイキ</t>
    </rPh>
    <rPh sb="110" eb="112">
      <t>イリョウ</t>
    </rPh>
    <rPh sb="116" eb="118">
      <t>テキセツ</t>
    </rPh>
    <rPh sb="119" eb="121">
      <t>タイオウ</t>
    </rPh>
    <rPh sb="122" eb="124">
      <t>シュウエキ</t>
    </rPh>
    <rPh sb="125" eb="127">
      <t>カクホ</t>
    </rPh>
    <rPh sb="134" eb="136">
      <t>チイキ</t>
    </rPh>
    <rPh sb="160" eb="162">
      <t>ケントウ</t>
    </rPh>
    <rPh sb="176" eb="177">
      <t>ナド</t>
    </rPh>
    <rPh sb="178" eb="179">
      <t>ヒ</t>
    </rPh>
    <rPh sb="180" eb="181">
      <t>ツヅ</t>
    </rPh>
    <rPh sb="182" eb="184">
      <t>ケイエイ</t>
    </rPh>
    <rPh sb="184" eb="187">
      <t>ケンゼンカ</t>
    </rPh>
    <rPh sb="188" eb="189">
      <t>ト</t>
    </rPh>
    <rPh sb="190" eb="191">
      <t>ク</t>
    </rPh>
    <rPh sb="193" eb="195">
      <t>ケイゾク</t>
    </rPh>
    <phoneticPr fontId="5"/>
  </si>
  <si>
    <r>
      <t>　現在の病院施設は平成11年度に完成したもので施設の経年化が進んでいる状態である。建物に係る減価償却が終了する平成42年以降には30年以上経過することとなり、病院施設の建て替え等検討する必要がある。
　</t>
    </r>
    <r>
      <rPr>
        <sz val="11"/>
        <rFont val="ＭＳ ゴシック"/>
        <family val="3"/>
        <charset val="128"/>
      </rPr>
      <t xml:space="preserve">機械備品減価償却率は類似団体の平均を上回っており、経年比較においても上昇傾向であるため、更新整備が遅れている状況にある。
　このことから、限られた財源を有効に活用するため、更新が必要な機器を精査しながら更新整備を進めて行く。
</t>
    </r>
    <rPh sb="1" eb="3">
      <t>ゲンザイ</t>
    </rPh>
    <rPh sb="4" eb="6">
      <t>ビョウイン</t>
    </rPh>
    <rPh sb="6" eb="8">
      <t>シセツ</t>
    </rPh>
    <rPh sb="9" eb="11">
      <t>ヘイセイ</t>
    </rPh>
    <rPh sb="13" eb="14">
      <t>ネン</t>
    </rPh>
    <rPh sb="14" eb="15">
      <t>ド</t>
    </rPh>
    <rPh sb="16" eb="18">
      <t>カンセイ</t>
    </rPh>
    <rPh sb="35" eb="37">
      <t>ジョウタイ</t>
    </rPh>
    <rPh sb="41" eb="43">
      <t>タテモノ</t>
    </rPh>
    <rPh sb="44" eb="45">
      <t>カカ</t>
    </rPh>
    <rPh sb="46" eb="48">
      <t>ゲンカ</t>
    </rPh>
    <rPh sb="48" eb="50">
      <t>ショウキャク</t>
    </rPh>
    <rPh sb="51" eb="53">
      <t>シュウリョウ</t>
    </rPh>
    <rPh sb="55" eb="57">
      <t>ヘイセイ</t>
    </rPh>
    <rPh sb="59" eb="60">
      <t>ネン</t>
    </rPh>
    <rPh sb="60" eb="62">
      <t>イコウ</t>
    </rPh>
    <rPh sb="66" eb="67">
      <t>ネン</t>
    </rPh>
    <rPh sb="67" eb="69">
      <t>イジョウ</t>
    </rPh>
    <rPh sb="69" eb="71">
      <t>ケイカ</t>
    </rPh>
    <rPh sb="79" eb="81">
      <t>ビョウイン</t>
    </rPh>
    <rPh sb="81" eb="83">
      <t>シセツ</t>
    </rPh>
    <rPh sb="84" eb="85">
      <t>タ</t>
    </rPh>
    <rPh sb="86" eb="87">
      <t>カ</t>
    </rPh>
    <rPh sb="88" eb="89">
      <t>トウ</t>
    </rPh>
    <rPh sb="89" eb="91">
      <t>ケントウ</t>
    </rPh>
    <rPh sb="93" eb="95">
      <t>ヒツヨウ</t>
    </rPh>
    <rPh sb="101" eb="103">
      <t>キカイ</t>
    </rPh>
    <rPh sb="103" eb="105">
      <t>ビヒン</t>
    </rPh>
    <rPh sb="105" eb="107">
      <t>ゲンカ</t>
    </rPh>
    <rPh sb="107" eb="109">
      <t>ショウキャク</t>
    </rPh>
    <rPh sb="109" eb="110">
      <t>リツ</t>
    </rPh>
    <rPh sb="170" eb="171">
      <t>カギ</t>
    </rPh>
    <rPh sb="174" eb="176">
      <t>ザイゲン</t>
    </rPh>
    <rPh sb="177" eb="179">
      <t>ユウコウ</t>
    </rPh>
    <rPh sb="180" eb="182">
      <t>カツヨウ</t>
    </rPh>
    <rPh sb="187" eb="189">
      <t>コウシン</t>
    </rPh>
    <rPh sb="190" eb="192">
      <t>ヒツヨウ</t>
    </rPh>
    <rPh sb="193" eb="195">
      <t>キキ</t>
    </rPh>
    <rPh sb="196" eb="198">
      <t>セイサ</t>
    </rPh>
    <rPh sb="202" eb="204">
      <t>コウシン</t>
    </rPh>
    <rPh sb="204" eb="206">
      <t>セイビ</t>
    </rPh>
    <rPh sb="207" eb="208">
      <t>スス</t>
    </rPh>
    <rPh sb="210" eb="211">
      <t>イ</t>
    </rPh>
    <phoneticPr fontId="5"/>
  </si>
  <si>
    <r>
      <t>　</t>
    </r>
    <r>
      <rPr>
        <sz val="9"/>
        <rFont val="ＭＳ ゴシック"/>
        <family val="3"/>
        <charset val="128"/>
      </rPr>
      <t>平成25年度は入院患者数の減少等による医業収益の減及び給与費の増加や設備投資等による減価償却費の増加などによる医業費用の増により、医業収支比率及び経常収支比率は大きく低下した。
　平成26年度は公営企業会計基準の見直しにより医業外収支に影響があったことから、経常収支比率は向上している。
　平成27年度以降入院料や手術等の新たな施設基準の取得などにより、診療単価が増え収益増加につながっている。入院収益は新入院患者の減少や在宅復帰に向けた退院促進の取り組みなどで、延べ入院患者数は減少しているが増収傾向にある。
　外来診療については地域医療連携強化を図りつつ逆紹介を推進することで、外来患者数を削減し診療単価の増加を目指している。この取り組みにより外来患者数は年々減少しているものの、外来診療単価は若干増にとどまっており、結果外来収益は減少傾向にある。
　平成28年度は医業収支比率が大きく向上したが、建物に係る減価償却の終了による費用の減少が大きく影響していることもあり、楽観視は出来ない。また、給与費対医業収益比率が高い数値を維持しており収支への影響が大きいため、人員配置適正化の検討など給与費の見直しが必要である。
　累積欠損金については資本の減少により処分している。</t>
    </r>
    <rPh sb="1" eb="3">
      <t>ヘイセイ</t>
    </rPh>
    <rPh sb="5" eb="7">
      <t>ネンド</t>
    </rPh>
    <rPh sb="8" eb="10">
      <t>ニュウイン</t>
    </rPh>
    <rPh sb="10" eb="12">
      <t>カンジャ</t>
    </rPh>
    <rPh sb="12" eb="13">
      <t>スウ</t>
    </rPh>
    <rPh sb="14" eb="16">
      <t>ゲンショウ</t>
    </rPh>
    <rPh sb="16" eb="17">
      <t>トウ</t>
    </rPh>
    <rPh sb="20" eb="22">
      <t>イギョウ</t>
    </rPh>
    <rPh sb="22" eb="24">
      <t>シュウエキ</t>
    </rPh>
    <rPh sb="25" eb="26">
      <t>ゲン</t>
    </rPh>
    <rPh sb="26" eb="27">
      <t>オヨ</t>
    </rPh>
    <rPh sb="28" eb="30">
      <t>キュウヨ</t>
    </rPh>
    <rPh sb="30" eb="31">
      <t>ヒ</t>
    </rPh>
    <rPh sb="32" eb="33">
      <t>ゾウ</t>
    </rPh>
    <rPh sb="33" eb="34">
      <t>カ</t>
    </rPh>
    <rPh sb="35" eb="37">
      <t>セツビ</t>
    </rPh>
    <rPh sb="37" eb="39">
      <t>トウシ</t>
    </rPh>
    <rPh sb="39" eb="40">
      <t>トウ</t>
    </rPh>
    <rPh sb="43" eb="45">
      <t>ゲンカ</t>
    </rPh>
    <rPh sb="45" eb="47">
      <t>ショウキャク</t>
    </rPh>
    <rPh sb="47" eb="48">
      <t>ヒ</t>
    </rPh>
    <rPh sb="49" eb="50">
      <t>ゾウ</t>
    </rPh>
    <rPh sb="50" eb="51">
      <t>カ</t>
    </rPh>
    <rPh sb="56" eb="58">
      <t>イギョウ</t>
    </rPh>
    <rPh sb="58" eb="60">
      <t>ヒヨウ</t>
    </rPh>
    <rPh sb="61" eb="62">
      <t>ゾウ</t>
    </rPh>
    <rPh sb="66" eb="68">
      <t>イギョウ</t>
    </rPh>
    <rPh sb="68" eb="70">
      <t>シュウシ</t>
    </rPh>
    <rPh sb="70" eb="72">
      <t>ヒリツ</t>
    </rPh>
    <rPh sb="72" eb="73">
      <t>オヨ</t>
    </rPh>
    <rPh sb="74" eb="76">
      <t>ケイジョウ</t>
    </rPh>
    <rPh sb="76" eb="78">
      <t>シュウシ</t>
    </rPh>
    <rPh sb="78" eb="80">
      <t>ヒリツ</t>
    </rPh>
    <rPh sb="81" eb="82">
      <t>オオ</t>
    </rPh>
    <rPh sb="84" eb="86">
      <t>テイカ</t>
    </rPh>
    <rPh sb="91" eb="93">
      <t>ヘイセイ</t>
    </rPh>
    <rPh sb="95" eb="97">
      <t>ネンド</t>
    </rPh>
    <rPh sb="98" eb="100">
      <t>コウエイ</t>
    </rPh>
    <rPh sb="100" eb="102">
      <t>キギョウ</t>
    </rPh>
    <rPh sb="102" eb="104">
      <t>カイケイ</t>
    </rPh>
    <rPh sb="104" eb="106">
      <t>キジュン</t>
    </rPh>
    <rPh sb="107" eb="109">
      <t>ミナオ</t>
    </rPh>
    <rPh sb="130" eb="132">
      <t>ケイジョウ</t>
    </rPh>
    <rPh sb="132" eb="134">
      <t>シュウシ</t>
    </rPh>
    <rPh sb="134" eb="136">
      <t>ヒリツ</t>
    </rPh>
    <rPh sb="137" eb="139">
      <t>コウジョウ</t>
    </rPh>
    <rPh sb="146" eb="148">
      <t>ヘイセイ</t>
    </rPh>
    <rPh sb="150" eb="152">
      <t>ネンド</t>
    </rPh>
    <rPh sb="152" eb="154">
      <t>イコウ</t>
    </rPh>
    <rPh sb="154" eb="157">
      <t>ニュウインリョウ</t>
    </rPh>
    <rPh sb="158" eb="160">
      <t>シュジュツ</t>
    </rPh>
    <rPh sb="160" eb="161">
      <t>トウ</t>
    </rPh>
    <rPh sb="162" eb="163">
      <t>アラ</t>
    </rPh>
    <rPh sb="165" eb="167">
      <t>シセツ</t>
    </rPh>
    <rPh sb="167" eb="169">
      <t>キジュン</t>
    </rPh>
    <rPh sb="170" eb="172">
      <t>シュトク</t>
    </rPh>
    <rPh sb="178" eb="180">
      <t>シンリョウ</t>
    </rPh>
    <rPh sb="180" eb="182">
      <t>タンカ</t>
    </rPh>
    <rPh sb="183" eb="184">
      <t>フ</t>
    </rPh>
    <rPh sb="185" eb="187">
      <t>シュウエキ</t>
    </rPh>
    <rPh sb="187" eb="189">
      <t>ゾウカ</t>
    </rPh>
    <rPh sb="198" eb="200">
      <t>ニュウイン</t>
    </rPh>
    <rPh sb="200" eb="202">
      <t>シュウエキ</t>
    </rPh>
    <rPh sb="233" eb="234">
      <t>ノ</t>
    </rPh>
    <rPh sb="248" eb="250">
      <t>ゾウシュウ</t>
    </rPh>
    <rPh sb="250" eb="252">
      <t>ケイコウ</t>
    </rPh>
    <rPh sb="260" eb="262">
      <t>シンリョウ</t>
    </rPh>
    <rPh sb="267" eb="269">
      <t>チイキ</t>
    </rPh>
    <rPh sb="269" eb="271">
      <t>イリョウ</t>
    </rPh>
    <rPh sb="271" eb="273">
      <t>レンケイ</t>
    </rPh>
    <rPh sb="273" eb="275">
      <t>キョウカ</t>
    </rPh>
    <rPh sb="276" eb="277">
      <t>ハカ</t>
    </rPh>
    <rPh sb="280" eb="281">
      <t>ギャク</t>
    </rPh>
    <rPh sb="281" eb="283">
      <t>ショウカイ</t>
    </rPh>
    <rPh sb="284" eb="286">
      <t>スイシン</t>
    </rPh>
    <rPh sb="292" eb="294">
      <t>ガイライ</t>
    </rPh>
    <rPh sb="294" eb="297">
      <t>カンジャスウ</t>
    </rPh>
    <rPh sb="298" eb="300">
      <t>サクゲン</t>
    </rPh>
    <rPh sb="301" eb="303">
      <t>シンリョウ</t>
    </rPh>
    <rPh sb="303" eb="305">
      <t>タンカ</t>
    </rPh>
    <rPh sb="306" eb="308">
      <t>ゾウカ</t>
    </rPh>
    <rPh sb="309" eb="311">
      <t>メザ</t>
    </rPh>
    <rPh sb="318" eb="319">
      <t>ト</t>
    </rPh>
    <rPh sb="320" eb="321">
      <t>ク</t>
    </rPh>
    <rPh sb="325" eb="327">
      <t>ガイライ</t>
    </rPh>
    <rPh sb="327" eb="330">
      <t>カンジャスウ</t>
    </rPh>
    <rPh sb="331" eb="333">
      <t>ネンネン</t>
    </rPh>
    <rPh sb="333" eb="335">
      <t>ゲンショウ</t>
    </rPh>
    <rPh sb="343" eb="345">
      <t>ガイライ</t>
    </rPh>
    <rPh sb="345" eb="347">
      <t>シンリョウ</t>
    </rPh>
    <rPh sb="347" eb="349">
      <t>タンカ</t>
    </rPh>
    <rPh sb="350" eb="352">
      <t>ジャッカン</t>
    </rPh>
    <rPh sb="362" eb="364">
      <t>ケッカ</t>
    </rPh>
    <rPh sb="364" eb="366">
      <t>ガイライ</t>
    </rPh>
    <rPh sb="366" eb="368">
      <t>シュウエキ</t>
    </rPh>
    <rPh sb="369" eb="371">
      <t>ゲンショウ</t>
    </rPh>
    <rPh sb="371" eb="373">
      <t>ケイコウ</t>
    </rPh>
    <rPh sb="379" eb="381">
      <t>ヘイセイ</t>
    </rPh>
    <rPh sb="383" eb="385">
      <t>ネンド</t>
    </rPh>
    <rPh sb="402" eb="404">
      <t>タテモノ</t>
    </rPh>
    <rPh sb="405" eb="406">
      <t>カカ</t>
    </rPh>
    <rPh sb="407" eb="409">
      <t>ゲンカ</t>
    </rPh>
    <rPh sb="409" eb="411">
      <t>ショウキャク</t>
    </rPh>
    <rPh sb="412" eb="414">
      <t>シュウリョウ</t>
    </rPh>
    <rPh sb="417" eb="419">
      <t>ヒヨウ</t>
    </rPh>
    <rPh sb="420" eb="422">
      <t>ゲンショウ</t>
    </rPh>
    <rPh sb="423" eb="424">
      <t>オオ</t>
    </rPh>
    <rPh sb="426" eb="428">
      <t>エイキョウ</t>
    </rPh>
    <rPh sb="438" eb="441">
      <t>ラッカンシ</t>
    </rPh>
    <rPh sb="442" eb="444">
      <t>デキ</t>
    </rPh>
    <rPh sb="450" eb="452">
      <t>キュウヨ</t>
    </rPh>
    <rPh sb="452" eb="453">
      <t>ヒ</t>
    </rPh>
    <rPh sb="453" eb="454">
      <t>タイ</t>
    </rPh>
    <rPh sb="454" eb="456">
      <t>イギョウ</t>
    </rPh>
    <rPh sb="456" eb="458">
      <t>シュウエキ</t>
    </rPh>
    <rPh sb="458" eb="460">
      <t>ヒリツ</t>
    </rPh>
    <rPh sb="461" eb="462">
      <t>タカ</t>
    </rPh>
    <rPh sb="463" eb="465">
      <t>スウチ</t>
    </rPh>
    <rPh sb="466" eb="468">
      <t>イジ</t>
    </rPh>
    <rPh sb="472" eb="474">
      <t>シュウシ</t>
    </rPh>
    <rPh sb="476" eb="478">
      <t>エイキョウ</t>
    </rPh>
    <rPh sb="479" eb="480">
      <t>オオ</t>
    </rPh>
    <rPh sb="485" eb="487">
      <t>ジンイン</t>
    </rPh>
    <rPh sb="487" eb="489">
      <t>ハイチ</t>
    </rPh>
    <rPh sb="489" eb="492">
      <t>テキセイカ</t>
    </rPh>
    <rPh sb="493" eb="495">
      <t>ケントウ</t>
    </rPh>
    <rPh sb="497" eb="499">
      <t>キュウヨ</t>
    </rPh>
    <rPh sb="499" eb="500">
      <t>ヒ</t>
    </rPh>
    <rPh sb="501" eb="503">
      <t>ミナオ</t>
    </rPh>
    <rPh sb="505" eb="507">
      <t>ヒツヨウ</t>
    </rPh>
    <phoneticPr fontId="5"/>
  </si>
  <si>
    <t>能登中部医療圏の自治体病院としての役割を果たすため下記の事項に取り組んでいる。
・高度専門医療や救急医療への取り組み
・回復期医療への取り組み
・政策医療・不採算医療への取り組み
・能登北部医療圏の公立病院への診療支援
・地域医療連携への取り組み</t>
    <rPh sb="10" eb="11">
      <t>タイ</t>
    </rPh>
    <rPh sb="11" eb="13">
      <t>ビョウイン</t>
    </rPh>
    <rPh sb="17" eb="19">
      <t>ヤクワリ</t>
    </rPh>
    <rPh sb="20" eb="21">
      <t>ハ</t>
    </rPh>
    <rPh sb="25" eb="27">
      <t>カキ</t>
    </rPh>
    <rPh sb="28" eb="30">
      <t>ジコウ</t>
    </rPh>
    <rPh sb="31" eb="32">
      <t>ト</t>
    </rPh>
    <rPh sb="33" eb="34">
      <t>ク</t>
    </rPh>
    <rPh sb="41" eb="43">
      <t>コウド</t>
    </rPh>
    <rPh sb="43" eb="45">
      <t>センモン</t>
    </rPh>
    <rPh sb="45" eb="47">
      <t>イリョウ</t>
    </rPh>
    <rPh sb="48" eb="50">
      <t>キュウキュウ</t>
    </rPh>
    <rPh sb="50" eb="52">
      <t>イリョウ</t>
    </rPh>
    <rPh sb="54" eb="55">
      <t>ト</t>
    </rPh>
    <rPh sb="56" eb="57">
      <t>ク</t>
    </rPh>
    <rPh sb="60" eb="62">
      <t>カイフク</t>
    </rPh>
    <rPh sb="62" eb="63">
      <t>キ</t>
    </rPh>
    <rPh sb="63" eb="65">
      <t>イリョウ</t>
    </rPh>
    <rPh sb="67" eb="68">
      <t>ト</t>
    </rPh>
    <rPh sb="69" eb="70">
      <t>ク</t>
    </rPh>
    <rPh sb="73" eb="75">
      <t>セイサク</t>
    </rPh>
    <rPh sb="75" eb="77">
      <t>イリョウ</t>
    </rPh>
    <rPh sb="78" eb="81">
      <t>フサイサン</t>
    </rPh>
    <rPh sb="81" eb="83">
      <t>イリョウ</t>
    </rPh>
    <rPh sb="85" eb="86">
      <t>ト</t>
    </rPh>
    <rPh sb="87" eb="88">
      <t>ク</t>
    </rPh>
    <rPh sb="91" eb="93">
      <t>ノト</t>
    </rPh>
    <rPh sb="93" eb="95">
      <t>ホクブ</t>
    </rPh>
    <rPh sb="95" eb="97">
      <t>イリョウ</t>
    </rPh>
    <rPh sb="97" eb="98">
      <t>ケン</t>
    </rPh>
    <rPh sb="99" eb="101">
      <t>コウリツ</t>
    </rPh>
    <rPh sb="101" eb="103">
      <t>ビョウイン</t>
    </rPh>
    <rPh sb="105" eb="107">
      <t>シンリョウ</t>
    </rPh>
    <rPh sb="107" eb="109">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</si>
</sst>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c:v>
                </c:pt>
                <c:pt idx="1">
                  <c:v>80.7</c:v>
                </c:pt>
                <c:pt idx="2">
                  <c:v>82.7</c:v>
                </c:pt>
                <c:pt idx="3">
                  <c:v>81.5</c:v>
                </c:pt>
                <c:pt idx="4">
                  <c:v>79.400000000000006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3060224"/>
        <c:axId val="630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3060224"/>
        <c:axId val="63074688"/>
      </c:lineChart>
      <c:dateAx>
        <c:axId val="63060224"/>
        <c:scaling>
          <c:orientation val="minMax"/>
        </c:scaling>
        <c:delete val="1"/>
        <c:axPos val="b"/>
        <c:numFmt formatCode="ge" sourceLinked="1"/>
        <c:majorTickMark val="none"/>
        <c:minorTickMark val="none"/>
        <c:tickLblPos val="none"/>
        <c:crossAx val="63074688"/>
        <c:crosses val="autoZero"/>
        <c:auto val="1"/>
        <c:lblOffset val="100"/>
        <c:baseTimeUnit val="years"/>
      </c:dateAx>
      <c:valAx>
        <c:axId val="6307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6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11136</c:v>
                </c:pt>
                <c:pt idx="1">
                  <c:v>11391</c:v>
                </c:pt>
                <c:pt idx="2">
                  <c:v>11463</c:v>
                </c:pt>
                <c:pt idx="3">
                  <c:v>11823</c:v>
                </c:pt>
                <c:pt idx="4">
                  <c:v>12192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6605184"/>
        <c:axId val="1066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6605184"/>
        <c:axId val="106619648"/>
      </c:lineChart>
      <c:dateAx>
        <c:axId val="106605184"/>
        <c:scaling>
          <c:orientation val="minMax"/>
        </c:scaling>
        <c:delete val="1"/>
        <c:axPos val="b"/>
        <c:numFmt formatCode="ge" sourceLinked="1"/>
        <c:majorTickMark val="none"/>
        <c:minorTickMark val="none"/>
        <c:tickLblPos val="none"/>
        <c:crossAx val="106619648"/>
        <c:crosses val="autoZero"/>
        <c:auto val="1"/>
        <c:lblOffset val="100"/>
        <c:baseTimeUnit val="years"/>
      </c:dateAx>
      <c:valAx>
        <c:axId val="10661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60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38975</c:v>
                </c:pt>
                <c:pt idx="1">
                  <c:v>39035</c:v>
                </c:pt>
                <c:pt idx="2">
                  <c:v>40089</c:v>
                </c:pt>
                <c:pt idx="3">
                  <c:v>40153</c:v>
                </c:pt>
                <c:pt idx="4">
                  <c:v>41615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6739968"/>
        <c:axId val="106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6739968"/>
        <c:axId val="106742144"/>
      </c:lineChart>
      <c:dateAx>
        <c:axId val="106739968"/>
        <c:scaling>
          <c:orientation val="minMax"/>
        </c:scaling>
        <c:delete val="1"/>
        <c:axPos val="b"/>
        <c:numFmt formatCode="ge" sourceLinked="1"/>
        <c:majorTickMark val="none"/>
        <c:minorTickMark val="none"/>
        <c:tickLblPos val="none"/>
        <c:crossAx val="106742144"/>
        <c:crosses val="autoZero"/>
        <c:auto val="1"/>
        <c:lblOffset val="100"/>
        <c:baseTimeUnit val="years"/>
      </c:dateAx>
      <c:valAx>
        <c:axId val="10674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73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36.299999999999997</c:v>
                </c:pt>
                <c:pt idx="1">
                  <c:v>39.4</c:v>
                </c:pt>
                <c:pt idx="2">
                  <c:v>31</c:v>
                </c:pt>
                <c:pt idx="3">
                  <c:v>28</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3383808"/>
        <c:axId val="633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3383808"/>
        <c:axId val="63390080"/>
      </c:lineChart>
      <c:dateAx>
        <c:axId val="63383808"/>
        <c:scaling>
          <c:orientation val="minMax"/>
        </c:scaling>
        <c:delete val="1"/>
        <c:axPos val="b"/>
        <c:numFmt formatCode="ge" sourceLinked="1"/>
        <c:majorTickMark val="none"/>
        <c:minorTickMark val="none"/>
        <c:tickLblPos val="none"/>
        <c:crossAx val="63390080"/>
        <c:crosses val="autoZero"/>
        <c:auto val="1"/>
        <c:lblOffset val="100"/>
        <c:baseTimeUnit val="years"/>
      </c:dateAx>
      <c:valAx>
        <c:axId val="6339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38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96.5</c:v>
                </c:pt>
                <c:pt idx="1">
                  <c:v>92.7</c:v>
                </c:pt>
                <c:pt idx="2">
                  <c:v>93.1</c:v>
                </c:pt>
                <c:pt idx="3">
                  <c:v>93.5</c:v>
                </c:pt>
                <c:pt idx="4">
                  <c:v>96.6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3432576"/>
        <c:axId val="631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3432576"/>
        <c:axId val="63119360"/>
      </c:lineChart>
      <c:dateAx>
        <c:axId val="63432576"/>
        <c:scaling>
          <c:orientation val="minMax"/>
        </c:scaling>
        <c:delete val="1"/>
        <c:axPos val="b"/>
        <c:numFmt formatCode="ge" sourceLinked="1"/>
        <c:majorTickMark val="none"/>
        <c:minorTickMark val="none"/>
        <c:tickLblPos val="none"/>
        <c:crossAx val="63119360"/>
        <c:crosses val="autoZero"/>
        <c:auto val="1"/>
        <c:lblOffset val="100"/>
        <c:baseTimeUnit val="years"/>
      </c:dateAx>
      <c:valAx>
        <c:axId val="6311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43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101.4</c:v>
                </c:pt>
                <c:pt idx="1">
                  <c:v>97.5</c:v>
                </c:pt>
                <c:pt idx="2">
                  <c:v>101.4</c:v>
                </c:pt>
                <c:pt idx="3">
                  <c:v>101.8</c:v>
                </c:pt>
                <c:pt idx="4">
                  <c:v>103.9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3154432"/>
        <c:axId val="631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3154432"/>
        <c:axId val="63156608"/>
      </c:lineChart>
      <c:dateAx>
        <c:axId val="63154432"/>
        <c:scaling>
          <c:orientation val="minMax"/>
        </c:scaling>
        <c:delete val="1"/>
        <c:axPos val="b"/>
        <c:numFmt formatCode="ge" sourceLinked="1"/>
        <c:majorTickMark val="none"/>
        <c:minorTickMark val="none"/>
        <c:tickLblPos val="none"/>
        <c:crossAx val="63156608"/>
        <c:crosses val="autoZero"/>
        <c:auto val="1"/>
        <c:lblOffset val="100"/>
        <c:baseTimeUnit val="years"/>
      </c:dateAx>
      <c:valAx>
        <c:axId val="6315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315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49.7</c:v>
                </c:pt>
                <c:pt idx="1">
                  <c:v>50.4</c:v>
                </c:pt>
                <c:pt idx="2">
                  <c:v>53.5</c:v>
                </c:pt>
                <c:pt idx="3">
                  <c:v>57.2</c:v>
                </c:pt>
                <c:pt idx="4">
                  <c:v>59.4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3203200"/>
        <c:axId val="632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3203200"/>
        <c:axId val="63209472"/>
      </c:lineChart>
      <c:dateAx>
        <c:axId val="63203200"/>
        <c:scaling>
          <c:orientation val="minMax"/>
        </c:scaling>
        <c:delete val="1"/>
        <c:axPos val="b"/>
        <c:numFmt formatCode="ge" sourceLinked="1"/>
        <c:majorTickMark val="none"/>
        <c:minorTickMark val="none"/>
        <c:tickLblPos val="none"/>
        <c:crossAx val="63209472"/>
        <c:crosses val="autoZero"/>
        <c:auto val="1"/>
        <c:lblOffset val="100"/>
        <c:baseTimeUnit val="years"/>
      </c:dateAx>
      <c:valAx>
        <c:axId val="6320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20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67.5</c:v>
                </c:pt>
                <c:pt idx="1">
                  <c:v>61.4</c:v>
                </c:pt>
                <c:pt idx="2">
                  <c:v>62.4</c:v>
                </c:pt>
                <c:pt idx="3">
                  <c:v>66.7</c:v>
                </c:pt>
                <c:pt idx="4">
                  <c:v>70.7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3318656"/>
        <c:axId val="633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3318656"/>
        <c:axId val="63324928"/>
      </c:lineChart>
      <c:dateAx>
        <c:axId val="63318656"/>
        <c:scaling>
          <c:orientation val="minMax"/>
        </c:scaling>
        <c:delete val="1"/>
        <c:axPos val="b"/>
        <c:numFmt formatCode="ge" sourceLinked="1"/>
        <c:majorTickMark val="none"/>
        <c:minorTickMark val="none"/>
        <c:tickLblPos val="none"/>
        <c:crossAx val="63324928"/>
        <c:crosses val="autoZero"/>
        <c:auto val="1"/>
        <c:lblOffset val="100"/>
        <c:baseTimeUnit val="years"/>
      </c:dateAx>
      <c:valAx>
        <c:axId val="6332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31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46662700</c:v>
                </c:pt>
                <c:pt idx="1">
                  <c:v>48040403</c:v>
                </c:pt>
                <c:pt idx="2">
                  <c:v>50197899</c:v>
                </c:pt>
                <c:pt idx="3">
                  <c:v>49340906</c:v>
                </c:pt>
                <c:pt idx="4">
                  <c:v>48846647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3361792"/>
        <c:axId val="633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3361792"/>
        <c:axId val="63363712"/>
      </c:lineChart>
      <c:dateAx>
        <c:axId val="63361792"/>
        <c:scaling>
          <c:orientation val="minMax"/>
        </c:scaling>
        <c:delete val="1"/>
        <c:axPos val="b"/>
        <c:numFmt formatCode="ge" sourceLinked="1"/>
        <c:majorTickMark val="none"/>
        <c:minorTickMark val="none"/>
        <c:tickLblPos val="none"/>
        <c:crossAx val="63363712"/>
        <c:crosses val="autoZero"/>
        <c:auto val="1"/>
        <c:lblOffset val="100"/>
        <c:baseTimeUnit val="years"/>
      </c:dateAx>
      <c:valAx>
        <c:axId val="63363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36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22.1</c:v>
                </c:pt>
                <c:pt idx="1">
                  <c:v>22.5</c:v>
                </c:pt>
                <c:pt idx="2">
                  <c:v>21.1</c:v>
                </c:pt>
                <c:pt idx="3">
                  <c:v>20.9</c:v>
                </c:pt>
                <c:pt idx="4">
                  <c:v>21.2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3466880"/>
        <c:axId val="634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3466880"/>
        <c:axId val="63483904"/>
      </c:lineChart>
      <c:dateAx>
        <c:axId val="63466880"/>
        <c:scaling>
          <c:orientation val="minMax"/>
        </c:scaling>
        <c:delete val="1"/>
        <c:axPos val="b"/>
        <c:numFmt formatCode="ge" sourceLinked="1"/>
        <c:majorTickMark val="none"/>
        <c:minorTickMark val="none"/>
        <c:tickLblPos val="none"/>
        <c:crossAx val="63483904"/>
        <c:crosses val="autoZero"/>
        <c:auto val="1"/>
        <c:lblOffset val="100"/>
        <c:baseTimeUnit val="years"/>
      </c:dateAx>
      <c:valAx>
        <c:axId val="6348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46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56.8</c:v>
                </c:pt>
                <c:pt idx="1">
                  <c:v>59.4</c:v>
                </c:pt>
                <c:pt idx="2">
                  <c:v>59.3</c:v>
                </c:pt>
                <c:pt idx="3">
                  <c:v>58.4</c:v>
                </c:pt>
                <c:pt idx="4">
                  <c:v>59.4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6580992"/>
        <c:axId val="1065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6580992"/>
        <c:axId val="106583168"/>
      </c:lineChart>
      <c:dateAx>
        <c:axId val="106580992"/>
        <c:scaling>
          <c:orientation val="minMax"/>
        </c:scaling>
        <c:delete val="1"/>
        <c:axPos val="b"/>
        <c:numFmt formatCode="ge" sourceLinked="1"/>
        <c:majorTickMark val="none"/>
        <c:minorTickMark val="none"/>
        <c:tickLblPos val="none"/>
        <c:crossAx val="106583168"/>
        <c:crosses val="autoZero"/>
        <c:auto val="1"/>
        <c:lblOffset val="100"/>
        <c:baseTimeUnit val="years"/>
      </c:dateAx>
      <c:valAx>
        <c:axId val="10658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8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石川県七尾市　公立能登総合病院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144</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330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感 へ 災</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f>データ!AB6</f>
        <v>100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434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54561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38640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330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330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148</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147</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101.4</v>
      </c>
      <c r="Q33" s="101"/>
      <c r="R33" s="101"/>
      <c r="S33" s="101"/>
      <c r="T33" s="101"/>
      <c r="U33" s="101"/>
      <c r="V33" s="101"/>
      <c r="W33" s="101"/>
      <c r="X33" s="101"/>
      <c r="Y33" s="101"/>
      <c r="Z33" s="101"/>
      <c r="AA33" s="101"/>
      <c r="AB33" s="101"/>
      <c r="AC33" s="101"/>
      <c r="AD33" s="102"/>
      <c r="AE33" s="100">
        <f>データ!AI7</f>
        <v>97.5</v>
      </c>
      <c r="AF33" s="101"/>
      <c r="AG33" s="101"/>
      <c r="AH33" s="101"/>
      <c r="AI33" s="101"/>
      <c r="AJ33" s="101"/>
      <c r="AK33" s="101"/>
      <c r="AL33" s="101"/>
      <c r="AM33" s="101"/>
      <c r="AN33" s="101"/>
      <c r="AO33" s="101"/>
      <c r="AP33" s="101"/>
      <c r="AQ33" s="101"/>
      <c r="AR33" s="101"/>
      <c r="AS33" s="102"/>
      <c r="AT33" s="100">
        <f>データ!AJ7</f>
        <v>101.4</v>
      </c>
      <c r="AU33" s="101"/>
      <c r="AV33" s="101"/>
      <c r="AW33" s="101"/>
      <c r="AX33" s="101"/>
      <c r="AY33" s="101"/>
      <c r="AZ33" s="101"/>
      <c r="BA33" s="101"/>
      <c r="BB33" s="101"/>
      <c r="BC33" s="101"/>
      <c r="BD33" s="101"/>
      <c r="BE33" s="101"/>
      <c r="BF33" s="101"/>
      <c r="BG33" s="101"/>
      <c r="BH33" s="102"/>
      <c r="BI33" s="100">
        <f>データ!AK7</f>
        <v>101.8</v>
      </c>
      <c r="BJ33" s="101"/>
      <c r="BK33" s="101"/>
      <c r="BL33" s="101"/>
      <c r="BM33" s="101"/>
      <c r="BN33" s="101"/>
      <c r="BO33" s="101"/>
      <c r="BP33" s="101"/>
      <c r="BQ33" s="101"/>
      <c r="BR33" s="101"/>
      <c r="BS33" s="101"/>
      <c r="BT33" s="101"/>
      <c r="BU33" s="101"/>
      <c r="BV33" s="101"/>
      <c r="BW33" s="102"/>
      <c r="BX33" s="100">
        <f>データ!AL7</f>
        <v>103.9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96.5</v>
      </c>
      <c r="DE33" s="101"/>
      <c r="DF33" s="101"/>
      <c r="DG33" s="101"/>
      <c r="DH33" s="101"/>
      <c r="DI33" s="101"/>
      <c r="DJ33" s="101"/>
      <c r="DK33" s="101"/>
      <c r="DL33" s="101"/>
      <c r="DM33" s="101"/>
      <c r="DN33" s="101"/>
      <c r="DO33" s="101"/>
      <c r="DP33" s="101"/>
      <c r="DQ33" s="101"/>
      <c r="DR33" s="102"/>
      <c r="DS33" s="100">
        <f>データ!AT7</f>
        <v>92.7</v>
      </c>
      <c r="DT33" s="101"/>
      <c r="DU33" s="101"/>
      <c r="DV33" s="101"/>
      <c r="DW33" s="101"/>
      <c r="DX33" s="101"/>
      <c r="DY33" s="101"/>
      <c r="DZ33" s="101"/>
      <c r="EA33" s="101"/>
      <c r="EB33" s="101"/>
      <c r="EC33" s="101"/>
      <c r="ED33" s="101"/>
      <c r="EE33" s="101"/>
      <c r="EF33" s="101"/>
      <c r="EG33" s="102"/>
      <c r="EH33" s="100">
        <f>データ!AU7</f>
        <v>93.1</v>
      </c>
      <c r="EI33" s="101"/>
      <c r="EJ33" s="101"/>
      <c r="EK33" s="101"/>
      <c r="EL33" s="101"/>
      <c r="EM33" s="101"/>
      <c r="EN33" s="101"/>
      <c r="EO33" s="101"/>
      <c r="EP33" s="101"/>
      <c r="EQ33" s="101"/>
      <c r="ER33" s="101"/>
      <c r="ES33" s="101"/>
      <c r="ET33" s="101"/>
      <c r="EU33" s="101"/>
      <c r="EV33" s="102"/>
      <c r="EW33" s="100">
        <f>データ!AV7</f>
        <v>93.5</v>
      </c>
      <c r="EX33" s="101"/>
      <c r="EY33" s="101"/>
      <c r="EZ33" s="101"/>
      <c r="FA33" s="101"/>
      <c r="FB33" s="101"/>
      <c r="FC33" s="101"/>
      <c r="FD33" s="101"/>
      <c r="FE33" s="101"/>
      <c r="FF33" s="101"/>
      <c r="FG33" s="101"/>
      <c r="FH33" s="101"/>
      <c r="FI33" s="101"/>
      <c r="FJ33" s="101"/>
      <c r="FK33" s="102"/>
      <c r="FL33" s="100">
        <f>データ!AW7</f>
        <v>96.6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36.299999999999997</v>
      </c>
      <c r="GS33" s="101"/>
      <c r="GT33" s="101"/>
      <c r="GU33" s="101"/>
      <c r="GV33" s="101"/>
      <c r="GW33" s="101"/>
      <c r="GX33" s="101"/>
      <c r="GY33" s="101"/>
      <c r="GZ33" s="101"/>
      <c r="HA33" s="101"/>
      <c r="HB33" s="101"/>
      <c r="HC33" s="101"/>
      <c r="HD33" s="101"/>
      <c r="HE33" s="101"/>
      <c r="HF33" s="102"/>
      <c r="HG33" s="100">
        <f>データ!BE7</f>
        <v>39.4</v>
      </c>
      <c r="HH33" s="101"/>
      <c r="HI33" s="101"/>
      <c r="HJ33" s="101"/>
      <c r="HK33" s="101"/>
      <c r="HL33" s="101"/>
      <c r="HM33" s="101"/>
      <c r="HN33" s="101"/>
      <c r="HO33" s="101"/>
      <c r="HP33" s="101"/>
      <c r="HQ33" s="101"/>
      <c r="HR33" s="101"/>
      <c r="HS33" s="101"/>
      <c r="HT33" s="101"/>
      <c r="HU33" s="102"/>
      <c r="HV33" s="100">
        <f>データ!BF7</f>
        <v>31</v>
      </c>
      <c r="HW33" s="101"/>
      <c r="HX33" s="101"/>
      <c r="HY33" s="101"/>
      <c r="HZ33" s="101"/>
      <c r="IA33" s="101"/>
      <c r="IB33" s="101"/>
      <c r="IC33" s="101"/>
      <c r="ID33" s="101"/>
      <c r="IE33" s="101"/>
      <c r="IF33" s="101"/>
      <c r="IG33" s="101"/>
      <c r="IH33" s="101"/>
      <c r="II33" s="101"/>
      <c r="IJ33" s="102"/>
      <c r="IK33" s="100">
        <f>データ!BG7</f>
        <v>28</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84</v>
      </c>
      <c r="KG33" s="101"/>
      <c r="KH33" s="101"/>
      <c r="KI33" s="101"/>
      <c r="KJ33" s="101"/>
      <c r="KK33" s="101"/>
      <c r="KL33" s="101"/>
      <c r="KM33" s="101"/>
      <c r="KN33" s="101"/>
      <c r="KO33" s="101"/>
      <c r="KP33" s="101"/>
      <c r="KQ33" s="101"/>
      <c r="KR33" s="101"/>
      <c r="KS33" s="101"/>
      <c r="KT33" s="102"/>
      <c r="KU33" s="100">
        <f>データ!BP7</f>
        <v>80.7</v>
      </c>
      <c r="KV33" s="101"/>
      <c r="KW33" s="101"/>
      <c r="KX33" s="101"/>
      <c r="KY33" s="101"/>
      <c r="KZ33" s="101"/>
      <c r="LA33" s="101"/>
      <c r="LB33" s="101"/>
      <c r="LC33" s="101"/>
      <c r="LD33" s="101"/>
      <c r="LE33" s="101"/>
      <c r="LF33" s="101"/>
      <c r="LG33" s="101"/>
      <c r="LH33" s="101"/>
      <c r="LI33" s="102"/>
      <c r="LJ33" s="100">
        <f>データ!BQ7</f>
        <v>82.7</v>
      </c>
      <c r="LK33" s="101"/>
      <c r="LL33" s="101"/>
      <c r="LM33" s="101"/>
      <c r="LN33" s="101"/>
      <c r="LO33" s="101"/>
      <c r="LP33" s="101"/>
      <c r="LQ33" s="101"/>
      <c r="LR33" s="101"/>
      <c r="LS33" s="101"/>
      <c r="LT33" s="101"/>
      <c r="LU33" s="101"/>
      <c r="LV33" s="101"/>
      <c r="LW33" s="101"/>
      <c r="LX33" s="102"/>
      <c r="LY33" s="100">
        <f>データ!BR7</f>
        <v>81.5</v>
      </c>
      <c r="LZ33" s="101"/>
      <c r="MA33" s="101"/>
      <c r="MB33" s="101"/>
      <c r="MC33" s="101"/>
      <c r="MD33" s="101"/>
      <c r="ME33" s="101"/>
      <c r="MF33" s="101"/>
      <c r="MG33" s="101"/>
      <c r="MH33" s="101"/>
      <c r="MI33" s="101"/>
      <c r="MJ33" s="101"/>
      <c r="MK33" s="101"/>
      <c r="ML33" s="101"/>
      <c r="MM33" s="102"/>
      <c r="MN33" s="100">
        <f>データ!BS7</f>
        <v>79.400000000000006</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37.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38975</v>
      </c>
      <c r="Q55" s="104"/>
      <c r="R55" s="104"/>
      <c r="S55" s="104"/>
      <c r="T55" s="104"/>
      <c r="U55" s="104"/>
      <c r="V55" s="104"/>
      <c r="W55" s="104"/>
      <c r="X55" s="104"/>
      <c r="Y55" s="104"/>
      <c r="Z55" s="104"/>
      <c r="AA55" s="104"/>
      <c r="AB55" s="104"/>
      <c r="AC55" s="104"/>
      <c r="AD55" s="105"/>
      <c r="AE55" s="103">
        <f>データ!CA7</f>
        <v>39035</v>
      </c>
      <c r="AF55" s="104"/>
      <c r="AG55" s="104"/>
      <c r="AH55" s="104"/>
      <c r="AI55" s="104"/>
      <c r="AJ55" s="104"/>
      <c r="AK55" s="104"/>
      <c r="AL55" s="104"/>
      <c r="AM55" s="104"/>
      <c r="AN55" s="104"/>
      <c r="AO55" s="104"/>
      <c r="AP55" s="104"/>
      <c r="AQ55" s="104"/>
      <c r="AR55" s="104"/>
      <c r="AS55" s="105"/>
      <c r="AT55" s="103">
        <f>データ!CB7</f>
        <v>40089</v>
      </c>
      <c r="AU55" s="104"/>
      <c r="AV55" s="104"/>
      <c r="AW55" s="104"/>
      <c r="AX55" s="104"/>
      <c r="AY55" s="104"/>
      <c r="AZ55" s="104"/>
      <c r="BA55" s="104"/>
      <c r="BB55" s="104"/>
      <c r="BC55" s="104"/>
      <c r="BD55" s="104"/>
      <c r="BE55" s="104"/>
      <c r="BF55" s="104"/>
      <c r="BG55" s="104"/>
      <c r="BH55" s="105"/>
      <c r="BI55" s="103">
        <f>データ!CC7</f>
        <v>40153</v>
      </c>
      <c r="BJ55" s="104"/>
      <c r="BK55" s="104"/>
      <c r="BL55" s="104"/>
      <c r="BM55" s="104"/>
      <c r="BN55" s="104"/>
      <c r="BO55" s="104"/>
      <c r="BP55" s="104"/>
      <c r="BQ55" s="104"/>
      <c r="BR55" s="104"/>
      <c r="BS55" s="104"/>
      <c r="BT55" s="104"/>
      <c r="BU55" s="104"/>
      <c r="BV55" s="104"/>
      <c r="BW55" s="105"/>
      <c r="BX55" s="103">
        <f>データ!CD7</f>
        <v>41615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11136</v>
      </c>
      <c r="DE55" s="104"/>
      <c r="DF55" s="104"/>
      <c r="DG55" s="104"/>
      <c r="DH55" s="104"/>
      <c r="DI55" s="104"/>
      <c r="DJ55" s="104"/>
      <c r="DK55" s="104"/>
      <c r="DL55" s="104"/>
      <c r="DM55" s="104"/>
      <c r="DN55" s="104"/>
      <c r="DO55" s="104"/>
      <c r="DP55" s="104"/>
      <c r="DQ55" s="104"/>
      <c r="DR55" s="105"/>
      <c r="DS55" s="103">
        <f>データ!CL7</f>
        <v>11391</v>
      </c>
      <c r="DT55" s="104"/>
      <c r="DU55" s="104"/>
      <c r="DV55" s="104"/>
      <c r="DW55" s="104"/>
      <c r="DX55" s="104"/>
      <c r="DY55" s="104"/>
      <c r="DZ55" s="104"/>
      <c r="EA55" s="104"/>
      <c r="EB55" s="104"/>
      <c r="EC55" s="104"/>
      <c r="ED55" s="104"/>
      <c r="EE55" s="104"/>
      <c r="EF55" s="104"/>
      <c r="EG55" s="105"/>
      <c r="EH55" s="103">
        <f>データ!CM7</f>
        <v>11463</v>
      </c>
      <c r="EI55" s="104"/>
      <c r="EJ55" s="104"/>
      <c r="EK55" s="104"/>
      <c r="EL55" s="104"/>
      <c r="EM55" s="104"/>
      <c r="EN55" s="104"/>
      <c r="EO55" s="104"/>
      <c r="EP55" s="104"/>
      <c r="EQ55" s="104"/>
      <c r="ER55" s="104"/>
      <c r="ES55" s="104"/>
      <c r="ET55" s="104"/>
      <c r="EU55" s="104"/>
      <c r="EV55" s="105"/>
      <c r="EW55" s="103">
        <f>データ!CN7</f>
        <v>11823</v>
      </c>
      <c r="EX55" s="104"/>
      <c r="EY55" s="104"/>
      <c r="EZ55" s="104"/>
      <c r="FA55" s="104"/>
      <c r="FB55" s="104"/>
      <c r="FC55" s="104"/>
      <c r="FD55" s="104"/>
      <c r="FE55" s="104"/>
      <c r="FF55" s="104"/>
      <c r="FG55" s="104"/>
      <c r="FH55" s="104"/>
      <c r="FI55" s="104"/>
      <c r="FJ55" s="104"/>
      <c r="FK55" s="105"/>
      <c r="FL55" s="103">
        <f>データ!CO7</f>
        <v>12192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56.8</v>
      </c>
      <c r="GS55" s="101"/>
      <c r="GT55" s="101"/>
      <c r="GU55" s="101"/>
      <c r="GV55" s="101"/>
      <c r="GW55" s="101"/>
      <c r="GX55" s="101"/>
      <c r="GY55" s="101"/>
      <c r="GZ55" s="101"/>
      <c r="HA55" s="101"/>
      <c r="HB55" s="101"/>
      <c r="HC55" s="101"/>
      <c r="HD55" s="101"/>
      <c r="HE55" s="101"/>
      <c r="HF55" s="102"/>
      <c r="HG55" s="100">
        <f>データ!CW7</f>
        <v>59.4</v>
      </c>
      <c r="HH55" s="101"/>
      <c r="HI55" s="101"/>
      <c r="HJ55" s="101"/>
      <c r="HK55" s="101"/>
      <c r="HL55" s="101"/>
      <c r="HM55" s="101"/>
      <c r="HN55" s="101"/>
      <c r="HO55" s="101"/>
      <c r="HP55" s="101"/>
      <c r="HQ55" s="101"/>
      <c r="HR55" s="101"/>
      <c r="HS55" s="101"/>
      <c r="HT55" s="101"/>
      <c r="HU55" s="102"/>
      <c r="HV55" s="100">
        <f>データ!CX7</f>
        <v>59.3</v>
      </c>
      <c r="HW55" s="101"/>
      <c r="HX55" s="101"/>
      <c r="HY55" s="101"/>
      <c r="HZ55" s="101"/>
      <c r="IA55" s="101"/>
      <c r="IB55" s="101"/>
      <c r="IC55" s="101"/>
      <c r="ID55" s="101"/>
      <c r="IE55" s="101"/>
      <c r="IF55" s="101"/>
      <c r="IG55" s="101"/>
      <c r="IH55" s="101"/>
      <c r="II55" s="101"/>
      <c r="IJ55" s="102"/>
      <c r="IK55" s="100">
        <f>データ!CY7</f>
        <v>58.4</v>
      </c>
      <c r="IL55" s="101"/>
      <c r="IM55" s="101"/>
      <c r="IN55" s="101"/>
      <c r="IO55" s="101"/>
      <c r="IP55" s="101"/>
      <c r="IQ55" s="101"/>
      <c r="IR55" s="101"/>
      <c r="IS55" s="101"/>
      <c r="IT55" s="101"/>
      <c r="IU55" s="101"/>
      <c r="IV55" s="101"/>
      <c r="IW55" s="101"/>
      <c r="IX55" s="101"/>
      <c r="IY55" s="102"/>
      <c r="IZ55" s="100">
        <f>データ!CZ7</f>
        <v>59.4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22.1</v>
      </c>
      <c r="KG55" s="101"/>
      <c r="KH55" s="101"/>
      <c r="KI55" s="101"/>
      <c r="KJ55" s="101"/>
      <c r="KK55" s="101"/>
      <c r="KL55" s="101"/>
      <c r="KM55" s="101"/>
      <c r="KN55" s="101"/>
      <c r="KO55" s="101"/>
      <c r="KP55" s="101"/>
      <c r="KQ55" s="101"/>
      <c r="KR55" s="101"/>
      <c r="KS55" s="101"/>
      <c r="KT55" s="102"/>
      <c r="KU55" s="100">
        <f>データ!DH7</f>
        <v>22.5</v>
      </c>
      <c r="KV55" s="101"/>
      <c r="KW55" s="101"/>
      <c r="KX55" s="101"/>
      <c r="KY55" s="101"/>
      <c r="KZ55" s="101"/>
      <c r="LA55" s="101"/>
      <c r="LB55" s="101"/>
      <c r="LC55" s="101"/>
      <c r="LD55" s="101"/>
      <c r="LE55" s="101"/>
      <c r="LF55" s="101"/>
      <c r="LG55" s="101"/>
      <c r="LH55" s="101"/>
      <c r="LI55" s="102"/>
      <c r="LJ55" s="100">
        <f>データ!DI7</f>
        <v>21.1</v>
      </c>
      <c r="LK55" s="101"/>
      <c r="LL55" s="101"/>
      <c r="LM55" s="101"/>
      <c r="LN55" s="101"/>
      <c r="LO55" s="101"/>
      <c r="LP55" s="101"/>
      <c r="LQ55" s="101"/>
      <c r="LR55" s="101"/>
      <c r="LS55" s="101"/>
      <c r="LT55" s="101"/>
      <c r="LU55" s="101"/>
      <c r="LV55" s="101"/>
      <c r="LW55" s="101"/>
      <c r="LX55" s="102"/>
      <c r="LY55" s="100">
        <f>データ!DJ7</f>
        <v>20.9</v>
      </c>
      <c r="LZ55" s="101"/>
      <c r="MA55" s="101"/>
      <c r="MB55" s="101"/>
      <c r="MC55" s="101"/>
      <c r="MD55" s="101"/>
      <c r="ME55" s="101"/>
      <c r="MF55" s="101"/>
      <c r="MG55" s="101"/>
      <c r="MH55" s="101"/>
      <c r="MI55" s="101"/>
      <c r="MJ55" s="101"/>
      <c r="MK55" s="101"/>
      <c r="ML55" s="101"/>
      <c r="MM55" s="102"/>
      <c r="MN55" s="100">
        <f>データ!DK7</f>
        <v>21.2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9"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49.7</v>
      </c>
      <c r="V79" s="83"/>
      <c r="W79" s="83"/>
      <c r="X79" s="83"/>
      <c r="Y79" s="83"/>
      <c r="Z79" s="83"/>
      <c r="AA79" s="83"/>
      <c r="AB79" s="83"/>
      <c r="AC79" s="83"/>
      <c r="AD79" s="83"/>
      <c r="AE79" s="83"/>
      <c r="AF79" s="83"/>
      <c r="AG79" s="83"/>
      <c r="AH79" s="83"/>
      <c r="AI79" s="83"/>
      <c r="AJ79" s="83"/>
      <c r="AK79" s="83"/>
      <c r="AL79" s="83"/>
      <c r="AM79" s="83"/>
      <c r="AN79" s="83">
        <f>データ!DS7</f>
        <v>50.4</v>
      </c>
      <c r="AO79" s="83"/>
      <c r="AP79" s="83"/>
      <c r="AQ79" s="83"/>
      <c r="AR79" s="83"/>
      <c r="AS79" s="83"/>
      <c r="AT79" s="83"/>
      <c r="AU79" s="83"/>
      <c r="AV79" s="83"/>
      <c r="AW79" s="83"/>
      <c r="AX79" s="83"/>
      <c r="AY79" s="83"/>
      <c r="AZ79" s="83"/>
      <c r="BA79" s="83"/>
      <c r="BB79" s="83"/>
      <c r="BC79" s="83"/>
      <c r="BD79" s="83"/>
      <c r="BE79" s="83"/>
      <c r="BF79" s="83"/>
      <c r="BG79" s="83">
        <f>データ!DT7</f>
        <v>53.5</v>
      </c>
      <c r="BH79" s="83"/>
      <c r="BI79" s="83"/>
      <c r="BJ79" s="83"/>
      <c r="BK79" s="83"/>
      <c r="BL79" s="83"/>
      <c r="BM79" s="83"/>
      <c r="BN79" s="83"/>
      <c r="BO79" s="83"/>
      <c r="BP79" s="83"/>
      <c r="BQ79" s="83"/>
      <c r="BR79" s="83"/>
      <c r="BS79" s="83"/>
      <c r="BT79" s="83"/>
      <c r="BU79" s="83"/>
      <c r="BV79" s="83"/>
      <c r="BW79" s="83"/>
      <c r="BX79" s="83"/>
      <c r="BY79" s="83"/>
      <c r="BZ79" s="83">
        <f>データ!DU7</f>
        <v>57.2</v>
      </c>
      <c r="CA79" s="83"/>
      <c r="CB79" s="83"/>
      <c r="CC79" s="83"/>
      <c r="CD79" s="83"/>
      <c r="CE79" s="83"/>
      <c r="CF79" s="83"/>
      <c r="CG79" s="83"/>
      <c r="CH79" s="83"/>
      <c r="CI79" s="83"/>
      <c r="CJ79" s="83"/>
      <c r="CK79" s="83"/>
      <c r="CL79" s="83"/>
      <c r="CM79" s="83"/>
      <c r="CN79" s="83"/>
      <c r="CO79" s="83"/>
      <c r="CP79" s="83"/>
      <c r="CQ79" s="83"/>
      <c r="CR79" s="83"/>
      <c r="CS79" s="83">
        <f>データ!DV7</f>
        <v>59.4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67.5</v>
      </c>
      <c r="EP79" s="83"/>
      <c r="EQ79" s="83"/>
      <c r="ER79" s="83"/>
      <c r="ES79" s="83"/>
      <c r="ET79" s="83"/>
      <c r="EU79" s="83"/>
      <c r="EV79" s="83"/>
      <c r="EW79" s="83"/>
      <c r="EX79" s="83"/>
      <c r="EY79" s="83"/>
      <c r="EZ79" s="83"/>
      <c r="FA79" s="83"/>
      <c r="FB79" s="83"/>
      <c r="FC79" s="83"/>
      <c r="FD79" s="83"/>
      <c r="FE79" s="83"/>
      <c r="FF79" s="83"/>
      <c r="FG79" s="83"/>
      <c r="FH79" s="83">
        <f>データ!ED7</f>
        <v>61.4</v>
      </c>
      <c r="FI79" s="83"/>
      <c r="FJ79" s="83"/>
      <c r="FK79" s="83"/>
      <c r="FL79" s="83"/>
      <c r="FM79" s="83"/>
      <c r="FN79" s="83"/>
      <c r="FO79" s="83"/>
      <c r="FP79" s="83"/>
      <c r="FQ79" s="83"/>
      <c r="FR79" s="83"/>
      <c r="FS79" s="83"/>
      <c r="FT79" s="83"/>
      <c r="FU79" s="83"/>
      <c r="FV79" s="83"/>
      <c r="FW79" s="83"/>
      <c r="FX79" s="83"/>
      <c r="FY79" s="83"/>
      <c r="FZ79" s="83"/>
      <c r="GA79" s="83">
        <f>データ!EE7</f>
        <v>62.4</v>
      </c>
      <c r="GB79" s="83"/>
      <c r="GC79" s="83"/>
      <c r="GD79" s="83"/>
      <c r="GE79" s="83"/>
      <c r="GF79" s="83"/>
      <c r="GG79" s="83"/>
      <c r="GH79" s="83"/>
      <c r="GI79" s="83"/>
      <c r="GJ79" s="83"/>
      <c r="GK79" s="83"/>
      <c r="GL79" s="83"/>
      <c r="GM79" s="83"/>
      <c r="GN79" s="83"/>
      <c r="GO79" s="83"/>
      <c r="GP79" s="83"/>
      <c r="GQ79" s="83"/>
      <c r="GR79" s="83"/>
      <c r="GS79" s="83"/>
      <c r="GT79" s="83">
        <f>データ!EF7</f>
        <v>66.7</v>
      </c>
      <c r="GU79" s="83"/>
      <c r="GV79" s="83"/>
      <c r="GW79" s="83"/>
      <c r="GX79" s="83"/>
      <c r="GY79" s="83"/>
      <c r="GZ79" s="83"/>
      <c r="HA79" s="83"/>
      <c r="HB79" s="83"/>
      <c r="HC79" s="83"/>
      <c r="HD79" s="83"/>
      <c r="HE79" s="83"/>
      <c r="HF79" s="83"/>
      <c r="HG79" s="83"/>
      <c r="HH79" s="83"/>
      <c r="HI79" s="83"/>
      <c r="HJ79" s="83"/>
      <c r="HK79" s="83"/>
      <c r="HL79" s="83"/>
      <c r="HM79" s="83">
        <f>データ!EG7</f>
        <v>70.7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46662700</v>
      </c>
      <c r="JK79" s="79"/>
      <c r="JL79" s="79"/>
      <c r="JM79" s="79"/>
      <c r="JN79" s="79"/>
      <c r="JO79" s="79"/>
      <c r="JP79" s="79"/>
      <c r="JQ79" s="79"/>
      <c r="JR79" s="79"/>
      <c r="JS79" s="79"/>
      <c r="JT79" s="79"/>
      <c r="JU79" s="79"/>
      <c r="JV79" s="79"/>
      <c r="JW79" s="79"/>
      <c r="JX79" s="79"/>
      <c r="JY79" s="79"/>
      <c r="JZ79" s="79"/>
      <c r="KA79" s="79"/>
      <c r="KB79" s="79"/>
      <c r="KC79" s="79">
        <f>データ!EO7</f>
        <v>48040403</v>
      </c>
      <c r="KD79" s="79"/>
      <c r="KE79" s="79"/>
      <c r="KF79" s="79"/>
      <c r="KG79" s="79"/>
      <c r="KH79" s="79"/>
      <c r="KI79" s="79"/>
      <c r="KJ79" s="79"/>
      <c r="KK79" s="79"/>
      <c r="KL79" s="79"/>
      <c r="KM79" s="79"/>
      <c r="KN79" s="79"/>
      <c r="KO79" s="79"/>
      <c r="KP79" s="79"/>
      <c r="KQ79" s="79"/>
      <c r="KR79" s="79"/>
      <c r="KS79" s="79"/>
      <c r="KT79" s="79"/>
      <c r="KU79" s="79"/>
      <c r="KV79" s="79">
        <f>データ!EP7</f>
        <v>50197899</v>
      </c>
      <c r="KW79" s="79"/>
      <c r="KX79" s="79"/>
      <c r="KY79" s="79"/>
      <c r="KZ79" s="79"/>
      <c r="LA79" s="79"/>
      <c r="LB79" s="79"/>
      <c r="LC79" s="79"/>
      <c r="LD79" s="79"/>
      <c r="LE79" s="79"/>
      <c r="LF79" s="79"/>
      <c r="LG79" s="79"/>
      <c r="LH79" s="79"/>
      <c r="LI79" s="79"/>
      <c r="LJ79" s="79"/>
      <c r="LK79" s="79"/>
      <c r="LL79" s="79"/>
      <c r="LM79" s="79"/>
      <c r="LN79" s="79"/>
      <c r="LO79" s="79">
        <f>データ!EQ7</f>
        <v>49340906</v>
      </c>
      <c r="LP79" s="79"/>
      <c r="LQ79" s="79"/>
      <c r="LR79" s="79"/>
      <c r="LS79" s="79"/>
      <c r="LT79" s="79"/>
      <c r="LU79" s="79"/>
      <c r="LV79" s="79"/>
      <c r="LW79" s="79"/>
      <c r="LX79" s="79"/>
      <c r="LY79" s="79"/>
      <c r="LZ79" s="79"/>
      <c r="MA79" s="79"/>
      <c r="MB79" s="79"/>
      <c r="MC79" s="79"/>
      <c r="MD79" s="79"/>
      <c r="ME79" s="79"/>
      <c r="MF79" s="79"/>
      <c r="MG79" s="79"/>
      <c r="MH79" s="79">
        <f>データ!ER7</f>
        <v>48846647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172022</v>
      </c>
      <c r="D6" s="63">
        <f t="shared" si="2"/>
        <v>46</v>
      </c>
      <c r="E6" s="63">
        <f t="shared" si="2"/>
        <v>6</v>
      </c>
      <c r="F6" s="63">
        <f t="shared" si="2"/>
        <v>0</v>
      </c>
      <c r="G6" s="63">
        <f t="shared" si="2"/>
        <v>1</v>
      </c>
      <c r="H6" s="148" t="str">
        <f>IF(H8&lt;&gt;I8,H8,"")&amp;IF(I8&lt;&gt;J8,I8,"")&amp;"　"&amp;J8</f>
        <v>石川県七尾市　公立能登総合病院</v>
      </c>
      <c r="I6" s="149"/>
      <c r="J6" s="150"/>
      <c r="K6" s="63" t="str">
        <f t="shared" si="2"/>
        <v>条例全部</v>
      </c>
      <c r="L6" s="63" t="str">
        <f t="shared" si="2"/>
        <v>病院事業</v>
      </c>
      <c r="M6" s="63" t="str">
        <f t="shared" si="2"/>
        <v>一般病院</v>
      </c>
      <c r="N6" s="63" t="str">
        <f>N8</f>
        <v>400床以上～500床未満</v>
      </c>
      <c r="O6" s="63"/>
      <c r="P6" s="63" t="str">
        <f>P8</f>
        <v>直営</v>
      </c>
      <c r="Q6" s="64">
        <f t="shared" ref="Q6:AG6" si="3">Q8</f>
        <v>22</v>
      </c>
      <c r="R6" s="63" t="str">
        <f t="shared" si="3"/>
        <v>対象</v>
      </c>
      <c r="S6" s="63" t="str">
        <f t="shared" si="3"/>
        <v>ド 透 I 未 訓 ガ</v>
      </c>
      <c r="T6" s="63" t="str">
        <f t="shared" si="3"/>
        <v>救 臨 感 へ 災</v>
      </c>
      <c r="U6" s="64">
        <f>U8</f>
        <v>54561</v>
      </c>
      <c r="V6" s="64">
        <f>V8</f>
        <v>38640</v>
      </c>
      <c r="W6" s="63" t="str">
        <f>W8</f>
        <v>非該当</v>
      </c>
      <c r="X6" s="63" t="str">
        <f t="shared" si="3"/>
        <v>７：１</v>
      </c>
      <c r="Y6" s="64">
        <f t="shared" si="3"/>
        <v>330</v>
      </c>
      <c r="Z6" s="64" t="str">
        <f t="shared" si="3"/>
        <v>-</v>
      </c>
      <c r="AA6" s="64" t="str">
        <f t="shared" si="3"/>
        <v>-</v>
      </c>
      <c r="AB6" s="64">
        <f t="shared" si="3"/>
        <v>100</v>
      </c>
      <c r="AC6" s="64">
        <f t="shared" si="3"/>
        <v>4</v>
      </c>
      <c r="AD6" s="64">
        <f t="shared" si="3"/>
        <v>434</v>
      </c>
      <c r="AE6" s="64">
        <f t="shared" si="3"/>
        <v>330</v>
      </c>
      <c r="AF6" s="64" t="str">
        <f t="shared" si="3"/>
        <v>-</v>
      </c>
      <c r="AG6" s="64">
        <f t="shared" si="3"/>
        <v>330</v>
      </c>
      <c r="AH6" s="65">
        <f>IF(AH8="-",NA(),AH8)</f>
        <v>101.4</v>
      </c>
      <c r="AI6" s="65">
        <f t="shared" ref="AI6:AQ6" si="4">IF(AI8="-",NA(),AI8)</f>
        <v>97.5</v>
      </c>
      <c r="AJ6" s="65">
        <f t="shared" si="4"/>
        <v>101.4</v>
      </c>
      <c r="AK6" s="65">
        <f t="shared" si="4"/>
        <v>101.8</v>
      </c>
      <c r="AL6" s="65">
        <f t="shared" si="4"/>
        <v>103.9</v>
      </c>
      <c r="AM6" s="65">
        <f t="shared" si="4"/>
        <v>102.1</v>
      </c>
      <c r="AN6" s="65">
        <f t="shared" si="4"/>
        <v>100.4</v>
      </c>
      <c r="AO6" s="65">
        <f t="shared" si="4"/>
        <v>99.7</v>
      </c>
      <c r="AP6" s="65">
        <f t="shared" si="4"/>
        <v>98.8</v>
      </c>
      <c r="AQ6" s="65">
        <f t="shared" si="4"/>
        <v>98.5</v>
      </c>
      <c r="AR6" s="65" t="str">
        <f>IF(AR8="-","【-】","【"&amp;SUBSTITUTE(TEXT(AR8,"#,##0.0"),"-","△")&amp;"】")</f>
        <v>【98.4】</v>
      </c>
      <c r="AS6" s="65">
        <f>IF(AS8="-",NA(),AS8)</f>
        <v>96.5</v>
      </c>
      <c r="AT6" s="65">
        <f t="shared" ref="AT6:BB6" si="5">IF(AT8="-",NA(),AT8)</f>
        <v>92.7</v>
      </c>
      <c r="AU6" s="65">
        <f t="shared" si="5"/>
        <v>93.1</v>
      </c>
      <c r="AV6" s="65">
        <f t="shared" si="5"/>
        <v>93.5</v>
      </c>
      <c r="AW6" s="65">
        <f t="shared" si="5"/>
        <v>96.6</v>
      </c>
      <c r="AX6" s="65">
        <f t="shared" si="5"/>
        <v>96.7</v>
      </c>
      <c r="AY6" s="65">
        <f t="shared" si="5"/>
        <v>95.4</v>
      </c>
      <c r="AZ6" s="65">
        <f t="shared" si="5"/>
        <v>93.6</v>
      </c>
      <c r="BA6" s="65">
        <f t="shared" si="5"/>
        <v>91.8</v>
      </c>
      <c r="BB6" s="65">
        <f t="shared" si="5"/>
        <v>91.6</v>
      </c>
      <c r="BC6" s="65" t="str">
        <f>IF(BC8="-","【-】","【"&amp;SUBSTITUTE(TEXT(BC8,"#,##0.0"),"-","△")&amp;"】")</f>
        <v>【89.5】</v>
      </c>
      <c r="BD6" s="65">
        <f>IF(BD8="-",NA(),BD8)</f>
        <v>36.299999999999997</v>
      </c>
      <c r="BE6" s="65">
        <f t="shared" ref="BE6:BM6" si="6">IF(BE8="-",NA(),BE8)</f>
        <v>39.4</v>
      </c>
      <c r="BF6" s="65">
        <f t="shared" si="6"/>
        <v>31</v>
      </c>
      <c r="BG6" s="65">
        <f t="shared" si="6"/>
        <v>28</v>
      </c>
      <c r="BH6" s="65" t="str">
        <f t="shared" si="6"/>
        <v>該当数値なし</v>
      </c>
      <c r="BI6" s="65">
        <f t="shared" si="6"/>
        <v>51.7</v>
      </c>
      <c r="BJ6" s="65">
        <f t="shared" si="6"/>
        <v>52.1</v>
      </c>
      <c r="BK6" s="65">
        <f t="shared" si="6"/>
        <v>45.6</v>
      </c>
      <c r="BL6" s="65">
        <f t="shared" si="6"/>
        <v>38.1</v>
      </c>
      <c r="BM6" s="65">
        <f t="shared" si="6"/>
        <v>42.9</v>
      </c>
      <c r="BN6" s="65" t="str">
        <f>IF(BN8="-","【-】","【"&amp;SUBSTITUTE(TEXT(BN8,"#,##0.0"),"-","△")&amp;"】")</f>
        <v>【63.6】</v>
      </c>
      <c r="BO6" s="65">
        <f>IF(BO8="-",NA(),BO8)</f>
        <v>84</v>
      </c>
      <c r="BP6" s="65">
        <f t="shared" ref="BP6:BX6" si="7">IF(BP8="-",NA(),BP8)</f>
        <v>80.7</v>
      </c>
      <c r="BQ6" s="65">
        <f t="shared" si="7"/>
        <v>82.7</v>
      </c>
      <c r="BR6" s="65">
        <f t="shared" si="7"/>
        <v>81.5</v>
      </c>
      <c r="BS6" s="65">
        <f t="shared" si="7"/>
        <v>79.400000000000006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38975</v>
      </c>
      <c r="CA6" s="66">
        <f t="shared" ref="CA6:CI6" si="8">IF(CA8="-",NA(),CA8)</f>
        <v>39035</v>
      </c>
      <c r="CB6" s="66">
        <f t="shared" si="8"/>
        <v>40089</v>
      </c>
      <c r="CC6" s="66">
        <f t="shared" si="8"/>
        <v>40153</v>
      </c>
      <c r="CD6" s="66">
        <f t="shared" si="8"/>
        <v>41615</v>
      </c>
      <c r="CE6" s="66">
        <f t="shared" si="8"/>
        <v>50749</v>
      </c>
      <c r="CF6" s="66">
        <f t="shared" si="8"/>
        <v>51813</v>
      </c>
      <c r="CG6" s="66">
        <f t="shared" si="8"/>
        <v>53447</v>
      </c>
      <c r="CH6" s="66">
        <f t="shared" si="8"/>
        <v>54464</v>
      </c>
      <c r="CI6" s="66">
        <f t="shared" si="8"/>
        <v>55265</v>
      </c>
      <c r="CJ6" s="65" t="str">
        <f>IF(CJ8="-","【-】","【"&amp;SUBSTITUTE(TEXT(CJ8,"#,##0"),"-","△")&amp;"】")</f>
        <v>【49,667】</v>
      </c>
      <c r="CK6" s="66">
        <f>IF(CK8="-",NA(),CK8)</f>
        <v>11136</v>
      </c>
      <c r="CL6" s="66">
        <f t="shared" ref="CL6:CT6" si="9">IF(CL8="-",NA(),CL8)</f>
        <v>11391</v>
      </c>
      <c r="CM6" s="66">
        <f t="shared" si="9"/>
        <v>11463</v>
      </c>
      <c r="CN6" s="66">
        <f t="shared" si="9"/>
        <v>11823</v>
      </c>
      <c r="CO6" s="66">
        <f t="shared" si="9"/>
        <v>12192</v>
      </c>
      <c r="CP6" s="66">
        <f t="shared" si="9"/>
        <v>12339</v>
      </c>
      <c r="CQ6" s="66">
        <f t="shared" si="9"/>
        <v>12424</v>
      </c>
      <c r="CR6" s="66">
        <f t="shared" si="9"/>
        <v>13027</v>
      </c>
      <c r="CS6" s="66">
        <f t="shared" si="9"/>
        <v>13969</v>
      </c>
      <c r="CT6" s="66">
        <f t="shared" si="9"/>
        <v>14455</v>
      </c>
      <c r="CU6" s="65" t="str">
        <f>IF(CU8="-","【-】","【"&amp;SUBSTITUTE(TEXT(CU8,"#,##0"),"-","△")&amp;"】")</f>
        <v>【13,758】</v>
      </c>
      <c r="CV6" s="65">
        <f>IF(CV8="-",NA(),CV8)</f>
        <v>56.8</v>
      </c>
      <c r="CW6" s="65">
        <f t="shared" ref="CW6:DE6" si="10">IF(CW8="-",NA(),CW8)</f>
        <v>59.4</v>
      </c>
      <c r="CX6" s="65">
        <f t="shared" si="10"/>
        <v>59.3</v>
      </c>
      <c r="CY6" s="65">
        <f t="shared" si="10"/>
        <v>58.4</v>
      </c>
      <c r="CZ6" s="65">
        <f t="shared" si="10"/>
        <v>59.4</v>
      </c>
      <c r="DA6" s="65">
        <f t="shared" si="10"/>
        <v>52.1</v>
      </c>
      <c r="DB6" s="65">
        <f t="shared" si="10"/>
        <v>52.5</v>
      </c>
      <c r="DC6" s="65">
        <f t="shared" si="10"/>
        <v>52.6</v>
      </c>
      <c r="DD6" s="65">
        <f t="shared" si="10"/>
        <v>53.2</v>
      </c>
      <c r="DE6" s="65">
        <f t="shared" si="10"/>
        <v>54.1</v>
      </c>
      <c r="DF6" s="65" t="str">
        <f>IF(DF8="-","【-】","【"&amp;SUBSTITUTE(TEXT(DF8,"#,##0.0"),"-","△")&amp;"】")</f>
        <v>【55.2】</v>
      </c>
      <c r="DG6" s="65">
        <f>IF(DG8="-",NA(),DG8)</f>
        <v>22.1</v>
      </c>
      <c r="DH6" s="65">
        <f t="shared" ref="DH6:DP6" si="11">IF(DH8="-",NA(),DH8)</f>
        <v>22.5</v>
      </c>
      <c r="DI6" s="65">
        <f t="shared" si="11"/>
        <v>21.1</v>
      </c>
      <c r="DJ6" s="65">
        <f t="shared" si="11"/>
        <v>20.9</v>
      </c>
      <c r="DK6" s="65">
        <f t="shared" si="11"/>
        <v>21.2</v>
      </c>
      <c r="DL6" s="65">
        <f t="shared" si="11"/>
        <v>24.4</v>
      </c>
      <c r="DM6" s="65">
        <f t="shared" si="11"/>
        <v>24.3</v>
      </c>
      <c r="DN6" s="65">
        <f t="shared" si="11"/>
        <v>24.2</v>
      </c>
      <c r="DO6" s="65">
        <f t="shared" si="11"/>
        <v>25.3</v>
      </c>
      <c r="DP6" s="65">
        <f t="shared" si="11"/>
        <v>25.2</v>
      </c>
      <c r="DQ6" s="65" t="str">
        <f>IF(DQ8="-","【-】","【"&amp;SUBSTITUTE(TEXT(DQ8,"#,##0.0"),"-","△")&amp;"】")</f>
        <v>【24.1】</v>
      </c>
      <c r="DR6" s="65">
        <f>IF(DR8="-",NA(),DR8)</f>
        <v>49.7</v>
      </c>
      <c r="DS6" s="65">
        <f t="shared" ref="DS6:EA6" si="12">IF(DS8="-",NA(),DS8)</f>
        <v>50.4</v>
      </c>
      <c r="DT6" s="65">
        <f t="shared" si="12"/>
        <v>53.5</v>
      </c>
      <c r="DU6" s="65">
        <f t="shared" si="12"/>
        <v>57.2</v>
      </c>
      <c r="DV6" s="65">
        <f t="shared" si="12"/>
        <v>59.4</v>
      </c>
      <c r="DW6" s="65">
        <f t="shared" si="12"/>
        <v>48.6</v>
      </c>
      <c r="DX6" s="65">
        <f t="shared" si="12"/>
        <v>47.3</v>
      </c>
      <c r="DY6" s="65">
        <f t="shared" si="12"/>
        <v>48.4</v>
      </c>
      <c r="DZ6" s="65">
        <f t="shared" si="12"/>
        <v>48.7</v>
      </c>
      <c r="EA6" s="65">
        <f t="shared" si="12"/>
        <v>52.5</v>
      </c>
      <c r="EB6" s="65" t="str">
        <f>IF(EB8="-","【-】","【"&amp;SUBSTITUTE(TEXT(EB8,"#,##0.0"),"-","△")&amp;"】")</f>
        <v>【50.7】</v>
      </c>
      <c r="EC6" s="65">
        <f>IF(EC8="-",NA(),EC8)</f>
        <v>67.5</v>
      </c>
      <c r="ED6" s="65">
        <f t="shared" ref="ED6:EL6" si="13">IF(ED8="-",NA(),ED8)</f>
        <v>61.4</v>
      </c>
      <c r="EE6" s="65">
        <f t="shared" si="13"/>
        <v>62.4</v>
      </c>
      <c r="EF6" s="65">
        <f t="shared" si="13"/>
        <v>66.7</v>
      </c>
      <c r="EG6" s="65">
        <f t="shared" si="13"/>
        <v>70.7</v>
      </c>
      <c r="EH6" s="65">
        <f t="shared" si="13"/>
        <v>62.9</v>
      </c>
      <c r="EI6" s="65">
        <f t="shared" si="13"/>
        <v>60</v>
      </c>
      <c r="EJ6" s="65">
        <f t="shared" si="13"/>
        <v>62.3</v>
      </c>
      <c r="EK6" s="65">
        <f t="shared" si="13"/>
        <v>61.7</v>
      </c>
      <c r="EL6" s="65">
        <f t="shared" si="13"/>
        <v>66.099999999999994</v>
      </c>
      <c r="EM6" s="65" t="str">
        <f>IF(EM8="-","【-】","【"&amp;SUBSTITUTE(TEXT(EM8,"#,##0.0"),"-","△")&amp;"】")</f>
        <v>【65.7】</v>
      </c>
      <c r="EN6" s="66">
        <f>IF(EN8="-",NA(),EN8)</f>
        <v>46662700</v>
      </c>
      <c r="EO6" s="66">
        <f t="shared" ref="EO6:EW6" si="14">IF(EO8="-",NA(),EO8)</f>
        <v>48040403</v>
      </c>
      <c r="EP6" s="66">
        <f t="shared" si="14"/>
        <v>50197899</v>
      </c>
      <c r="EQ6" s="66">
        <f t="shared" si="14"/>
        <v>49340906</v>
      </c>
      <c r="ER6" s="66">
        <f t="shared" si="14"/>
        <v>48846647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172022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22</v>
      </c>
      <c r="R7" s="63" t="str">
        <f t="shared" si="15"/>
        <v>対象</v>
      </c>
      <c r="S7" s="63" t="str">
        <f t="shared" si="15"/>
        <v>ド 透 I 未 訓 ガ</v>
      </c>
      <c r="T7" s="63" t="str">
        <f t="shared" si="15"/>
        <v>救 臨 感 へ 災</v>
      </c>
      <c r="U7" s="64">
        <f>U8</f>
        <v>54561</v>
      </c>
      <c r="V7" s="64">
        <f>V8</f>
        <v>38640</v>
      </c>
      <c r="W7" s="63" t="str">
        <f>W8</f>
        <v>非該当</v>
      </c>
      <c r="X7" s="63" t="str">
        <f t="shared" si="15"/>
        <v>７：１</v>
      </c>
      <c r="Y7" s="64">
        <f t="shared" si="15"/>
        <v>330</v>
      </c>
      <c r="Z7" s="64" t="str">
        <f t="shared" si="15"/>
        <v>-</v>
      </c>
      <c r="AA7" s="64" t="str">
        <f t="shared" si="15"/>
        <v>-</v>
      </c>
      <c r="AB7" s="64">
        <f t="shared" si="15"/>
        <v>100</v>
      </c>
      <c r="AC7" s="64">
        <f t="shared" si="15"/>
        <v>4</v>
      </c>
      <c r="AD7" s="64">
        <f t="shared" si="15"/>
        <v>434</v>
      </c>
      <c r="AE7" s="64">
        <f t="shared" si="15"/>
        <v>330</v>
      </c>
      <c r="AF7" s="64" t="str">
        <f t="shared" si="15"/>
        <v>-</v>
      </c>
      <c r="AG7" s="64">
        <f t="shared" si="15"/>
        <v>330</v>
      </c>
      <c r="AH7" s="65">
        <f>AH8</f>
        <v>101.4</v>
      </c>
      <c r="AI7" s="65">
        <f t="shared" ref="AI7:AQ7" si="16">AI8</f>
        <v>97.5</v>
      </c>
      <c r="AJ7" s="65">
        <f t="shared" si="16"/>
        <v>101.4</v>
      </c>
      <c r="AK7" s="65">
        <f t="shared" si="16"/>
        <v>101.8</v>
      </c>
      <c r="AL7" s="65">
        <f t="shared" si="16"/>
        <v>103.9</v>
      </c>
      <c r="AM7" s="65">
        <f t="shared" si="16"/>
        <v>102.1</v>
      </c>
      <c r="AN7" s="65">
        <f t="shared" si="16"/>
        <v>100.4</v>
      </c>
      <c r="AO7" s="65">
        <f t="shared" si="16"/>
        <v>99.7</v>
      </c>
      <c r="AP7" s="65">
        <f t="shared" si="16"/>
        <v>98.8</v>
      </c>
      <c r="AQ7" s="65">
        <f t="shared" si="16"/>
        <v>98.5</v>
      </c>
      <c r="AR7" s="65"/>
      <c r="AS7" s="65">
        <f>AS8</f>
        <v>96.5</v>
      </c>
      <c r="AT7" s="65">
        <f t="shared" ref="AT7:BB7" si="17">AT8</f>
        <v>92.7</v>
      </c>
      <c r="AU7" s="65">
        <f t="shared" si="17"/>
        <v>93.1</v>
      </c>
      <c r="AV7" s="65">
        <f t="shared" si="17"/>
        <v>93.5</v>
      </c>
      <c r="AW7" s="65">
        <f t="shared" si="17"/>
        <v>96.6</v>
      </c>
      <c r="AX7" s="65">
        <f t="shared" si="17"/>
        <v>96.7</v>
      </c>
      <c r="AY7" s="65">
        <f t="shared" si="17"/>
        <v>95.4</v>
      </c>
      <c r="AZ7" s="65">
        <f t="shared" si="17"/>
        <v>93.6</v>
      </c>
      <c r="BA7" s="65">
        <f t="shared" si="17"/>
        <v>91.8</v>
      </c>
      <c r="BB7" s="65">
        <f t="shared" si="17"/>
        <v>91.6</v>
      </c>
      <c r="BC7" s="65"/>
      <c r="BD7" s="65">
        <f>BD8</f>
        <v>36.299999999999997</v>
      </c>
      <c r="BE7" s="65">
        <f t="shared" ref="BE7:BM7" si="18">BE8</f>
        <v>39.4</v>
      </c>
      <c r="BF7" s="65">
        <f t="shared" si="18"/>
        <v>31</v>
      </c>
      <c r="BG7" s="65">
        <f t="shared" si="18"/>
        <v>28</v>
      </c>
      <c r="BH7" s="65" t="str">
        <f t="shared" si="18"/>
        <v>該当数値なし</v>
      </c>
      <c r="BI7" s="65">
        <f t="shared" si="18"/>
        <v>51.7</v>
      </c>
      <c r="BJ7" s="65">
        <f t="shared" si="18"/>
        <v>52.1</v>
      </c>
      <c r="BK7" s="65">
        <f t="shared" si="18"/>
        <v>45.6</v>
      </c>
      <c r="BL7" s="65">
        <f t="shared" si="18"/>
        <v>38.1</v>
      </c>
      <c r="BM7" s="65">
        <f t="shared" si="18"/>
        <v>42.9</v>
      </c>
      <c r="BN7" s="65"/>
      <c r="BO7" s="65">
        <f>BO8</f>
        <v>84</v>
      </c>
      <c r="BP7" s="65">
        <f t="shared" ref="BP7:BX7" si="19">BP8</f>
        <v>80.7</v>
      </c>
      <c r="BQ7" s="65">
        <f t="shared" si="19"/>
        <v>82.7</v>
      </c>
      <c r="BR7" s="65">
        <f t="shared" si="19"/>
        <v>81.5</v>
      </c>
      <c r="BS7" s="65">
        <f t="shared" si="19"/>
        <v>79.400000000000006</v>
      </c>
      <c r="BT7" s="65">
        <f t="shared" si="19"/>
        <v>76.400000000000006</v>
      </c>
      <c r="BU7" s="65">
        <f t="shared" si="19"/>
        <v>76</v>
      </c>
      <c r="BV7" s="65">
        <f t="shared" si="19"/>
        <v>76.099999999999994</v>
      </c>
      <c r="BW7" s="65">
        <f t="shared" si="19"/>
        <v>75.7</v>
      </c>
      <c r="BX7" s="65">
        <f t="shared" si="19"/>
        <v>76.099999999999994</v>
      </c>
      <c r="BY7" s="65"/>
      <c r="BZ7" s="66">
        <f>BZ8</f>
        <v>38975</v>
      </c>
      <c r="CA7" s="66">
        <f t="shared" ref="CA7:CI7" si="20">CA8</f>
        <v>39035</v>
      </c>
      <c r="CB7" s="66">
        <f t="shared" si="20"/>
        <v>40089</v>
      </c>
      <c r="CC7" s="66">
        <f t="shared" si="20"/>
        <v>40153</v>
      </c>
      <c r="CD7" s="66">
        <f t="shared" si="20"/>
        <v>41615</v>
      </c>
      <c r="CE7" s="66">
        <f t="shared" si="20"/>
        <v>50749</v>
      </c>
      <c r="CF7" s="66">
        <f t="shared" si="20"/>
        <v>51813</v>
      </c>
      <c r="CG7" s="66">
        <f t="shared" si="20"/>
        <v>53447</v>
      </c>
      <c r="CH7" s="66">
        <f t="shared" si="20"/>
        <v>54464</v>
      </c>
      <c r="CI7" s="66">
        <f t="shared" si="20"/>
        <v>55265</v>
      </c>
      <c r="CJ7" s="65"/>
      <c r="CK7" s="66">
        <f>CK8</f>
        <v>11136</v>
      </c>
      <c r="CL7" s="66">
        <f t="shared" ref="CL7:CT7" si="21">CL8</f>
        <v>11391</v>
      </c>
      <c r="CM7" s="66">
        <f t="shared" si="21"/>
        <v>11463</v>
      </c>
      <c r="CN7" s="66">
        <f t="shared" si="21"/>
        <v>11823</v>
      </c>
      <c r="CO7" s="66">
        <f t="shared" si="21"/>
        <v>12192</v>
      </c>
      <c r="CP7" s="66">
        <f t="shared" si="21"/>
        <v>12339</v>
      </c>
      <c r="CQ7" s="66">
        <f t="shared" si="21"/>
        <v>12424</v>
      </c>
      <c r="CR7" s="66">
        <f t="shared" si="21"/>
        <v>13027</v>
      </c>
      <c r="CS7" s="66">
        <f t="shared" si="21"/>
        <v>13969</v>
      </c>
      <c r="CT7" s="66">
        <f t="shared" si="21"/>
        <v>14455</v>
      </c>
      <c r="CU7" s="65"/>
      <c r="CV7" s="65">
        <f>CV8</f>
        <v>56.8</v>
      </c>
      <c r="CW7" s="65">
        <f t="shared" ref="CW7:DE7" si="22">CW8</f>
        <v>59.4</v>
      </c>
      <c r="CX7" s="65">
        <f t="shared" si="22"/>
        <v>59.3</v>
      </c>
      <c r="CY7" s="65">
        <f t="shared" si="22"/>
        <v>58.4</v>
      </c>
      <c r="CZ7" s="65">
        <f t="shared" si="22"/>
        <v>59.4</v>
      </c>
      <c r="DA7" s="65">
        <f t="shared" si="22"/>
        <v>52.1</v>
      </c>
      <c r="DB7" s="65">
        <f t="shared" si="22"/>
        <v>52.5</v>
      </c>
      <c r="DC7" s="65">
        <f t="shared" si="22"/>
        <v>52.6</v>
      </c>
      <c r="DD7" s="65">
        <f t="shared" si="22"/>
        <v>53.2</v>
      </c>
      <c r="DE7" s="65">
        <f t="shared" si="22"/>
        <v>54.1</v>
      </c>
      <c r="DF7" s="65"/>
      <c r="DG7" s="65">
        <f>DG8</f>
        <v>22.1</v>
      </c>
      <c r="DH7" s="65">
        <f t="shared" ref="DH7:DP7" si="23">DH8</f>
        <v>22.5</v>
      </c>
      <c r="DI7" s="65">
        <f t="shared" si="23"/>
        <v>21.1</v>
      </c>
      <c r="DJ7" s="65">
        <f t="shared" si="23"/>
        <v>20.9</v>
      </c>
      <c r="DK7" s="65">
        <f t="shared" si="23"/>
        <v>21.2</v>
      </c>
      <c r="DL7" s="65">
        <f t="shared" si="23"/>
        <v>24.4</v>
      </c>
      <c r="DM7" s="65">
        <f t="shared" si="23"/>
        <v>24.3</v>
      </c>
      <c r="DN7" s="65">
        <f t="shared" si="23"/>
        <v>24.2</v>
      </c>
      <c r="DO7" s="65">
        <f t="shared" si="23"/>
        <v>25.3</v>
      </c>
      <c r="DP7" s="65">
        <f t="shared" si="23"/>
        <v>25.2</v>
      </c>
      <c r="DQ7" s="65"/>
      <c r="DR7" s="65">
        <f>DR8</f>
        <v>49.7</v>
      </c>
      <c r="DS7" s="65">
        <f t="shared" ref="DS7:EA7" si="24">DS8</f>
        <v>50.4</v>
      </c>
      <c r="DT7" s="65">
        <f t="shared" si="24"/>
        <v>53.5</v>
      </c>
      <c r="DU7" s="65">
        <f t="shared" si="24"/>
        <v>57.2</v>
      </c>
      <c r="DV7" s="65">
        <f t="shared" si="24"/>
        <v>59.4</v>
      </c>
      <c r="DW7" s="65">
        <f t="shared" si="24"/>
        <v>48.6</v>
      </c>
      <c r="DX7" s="65">
        <f t="shared" si="24"/>
        <v>47.3</v>
      </c>
      <c r="DY7" s="65">
        <f t="shared" si="24"/>
        <v>48.4</v>
      </c>
      <c r="DZ7" s="65">
        <f t="shared" si="24"/>
        <v>48.7</v>
      </c>
      <c r="EA7" s="65">
        <f t="shared" si="24"/>
        <v>52.5</v>
      </c>
      <c r="EB7" s="65"/>
      <c r="EC7" s="65">
        <f>EC8</f>
        <v>67.5</v>
      </c>
      <c r="ED7" s="65">
        <f t="shared" ref="ED7:EL7" si="25">ED8</f>
        <v>61.4</v>
      </c>
      <c r="EE7" s="65">
        <f t="shared" si="25"/>
        <v>62.4</v>
      </c>
      <c r="EF7" s="65">
        <f t="shared" si="25"/>
        <v>66.7</v>
      </c>
      <c r="EG7" s="65">
        <f t="shared" si="25"/>
        <v>70.7</v>
      </c>
      <c r="EH7" s="65">
        <f t="shared" si="25"/>
        <v>62.9</v>
      </c>
      <c r="EI7" s="65">
        <f t="shared" si="25"/>
        <v>60</v>
      </c>
      <c r="EJ7" s="65">
        <f t="shared" si="25"/>
        <v>62.3</v>
      </c>
      <c r="EK7" s="65">
        <f t="shared" si="25"/>
        <v>61.7</v>
      </c>
      <c r="EL7" s="65">
        <f t="shared" si="25"/>
        <v>66.099999999999994</v>
      </c>
      <c r="EM7" s="65"/>
      <c r="EN7" s="66">
        <f>EN8</f>
        <v>46662700</v>
      </c>
      <c r="EO7" s="66">
        <f t="shared" ref="EO7:EW7" si="26">EO8</f>
        <v>48040403</v>
      </c>
      <c r="EP7" s="66">
        <f t="shared" si="26"/>
        <v>50197899</v>
      </c>
      <c r="EQ7" s="66">
        <f t="shared" si="26"/>
        <v>49340906</v>
      </c>
      <c r="ER7" s="66">
        <f t="shared" si="26"/>
        <v>48846647</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172022</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54561</v>
      </c>
      <c r="V8" s="69">
        <v>38640</v>
      </c>
      <c r="W8" s="68" t="s">
        <v>134</v>
      </c>
      <c r="X8" s="70" t="s">
        <v>135</v>
      </c>
      <c r="Y8" s="69">
        <v>330</v>
      </c>
      <c r="Z8" s="69" t="s">
        <v>136</v>
      </c>
      <c r="AA8" s="69" t="s">
        <v>136</v>
      </c>
      <c r="AB8" s="69">
        <v>100</v>
      </c>
      <c r="AC8" s="69">
        <v>4</v>
      </c>
      <c r="AD8" s="69">
        <v>434</v>
      </c>
      <c r="AE8" s="69">
        <v>330</v>
      </c>
      <c r="AF8" s="69" t="s">
        <v>136</v>
      </c>
      <c r="AG8" s="69">
        <v>330</v>
      </c>
      <c r="AH8" s="71">
        <v>101.4</v>
      </c>
      <c r="AI8" s="71">
        <v>97.5</v>
      </c>
      <c r="AJ8" s="71">
        <v>101.4</v>
      </c>
      <c r="AK8" s="71">
        <v>101.8</v>
      </c>
      <c r="AL8" s="71">
        <v>103.9</v>
      </c>
      <c r="AM8" s="71">
        <v>102.1</v>
      </c>
      <c r="AN8" s="71">
        <v>100.4</v>
      </c>
      <c r="AO8" s="71">
        <v>99.7</v>
      </c>
      <c r="AP8" s="71">
        <v>98.8</v>
      </c>
      <c r="AQ8" s="71">
        <v>98.5</v>
      </c>
      <c r="AR8" s="71">
        <v>98.4</v>
      </c>
      <c r="AS8" s="71">
        <v>96.5</v>
      </c>
      <c r="AT8" s="71">
        <v>92.7</v>
      </c>
      <c r="AU8" s="71">
        <v>93.1</v>
      </c>
      <c r="AV8" s="71">
        <v>93.5</v>
      </c>
      <c r="AW8" s="71">
        <v>96.6</v>
      </c>
      <c r="AX8" s="71">
        <v>96.7</v>
      </c>
      <c r="AY8" s="71">
        <v>95.4</v>
      </c>
      <c r="AZ8" s="71">
        <v>93.6</v>
      </c>
      <c r="BA8" s="71">
        <v>91.8</v>
      </c>
      <c r="BB8" s="71">
        <v>91.6</v>
      </c>
      <c r="BC8" s="71">
        <v>89.5</v>
      </c>
      <c r="BD8" s="72">
        <v>36.299999999999997</v>
      </c>
      <c r="BE8" s="72">
        <v>39.4</v>
      </c>
      <c r="BF8" s="72">
        <v>31</v>
      </c>
      <c r="BG8" s="72">
        <v>28</v>
      </c>
      <c r="BH8" s="72" t="s">
        <v>137</v>
      </c>
      <c r="BI8" s="72">
        <v>51.7</v>
      </c>
      <c r="BJ8" s="72">
        <v>52.1</v>
      </c>
      <c r="BK8" s="72">
        <v>45.6</v>
      </c>
      <c r="BL8" s="72">
        <v>38.1</v>
      </c>
      <c r="BM8" s="72">
        <v>42.9</v>
      </c>
      <c r="BN8" s="72">
        <v>63.6</v>
      </c>
      <c r="BO8" s="71">
        <v>84</v>
      </c>
      <c r="BP8" s="71">
        <v>80.7</v>
      </c>
      <c r="BQ8" s="71">
        <v>82.7</v>
      </c>
      <c r="BR8" s="71">
        <v>81.5</v>
      </c>
      <c r="BS8" s="71">
        <v>79.400000000000006</v>
      </c>
      <c r="BT8" s="71">
        <v>76.400000000000006</v>
      </c>
      <c r="BU8" s="71">
        <v>76</v>
      </c>
      <c r="BV8" s="71">
        <v>76.099999999999994</v>
      </c>
      <c r="BW8" s="71">
        <v>75.7</v>
      </c>
      <c r="BX8" s="71">
        <v>76.099999999999994</v>
      </c>
      <c r="BY8" s="71">
        <v>74.2</v>
      </c>
      <c r="BZ8" s="72">
        <v>38975</v>
      </c>
      <c r="CA8" s="72">
        <v>39035</v>
      </c>
      <c r="CB8" s="72">
        <v>40089</v>
      </c>
      <c r="CC8" s="72">
        <v>40153</v>
      </c>
      <c r="CD8" s="72">
        <v>41615</v>
      </c>
      <c r="CE8" s="72">
        <v>50749</v>
      </c>
      <c r="CF8" s="72">
        <v>51813</v>
      </c>
      <c r="CG8" s="72">
        <v>53447</v>
      </c>
      <c r="CH8" s="72">
        <v>54464</v>
      </c>
      <c r="CI8" s="72">
        <v>55265</v>
      </c>
      <c r="CJ8" s="71">
        <v>49667</v>
      </c>
      <c r="CK8" s="72">
        <v>11136</v>
      </c>
      <c r="CL8" s="72">
        <v>11391</v>
      </c>
      <c r="CM8" s="72">
        <v>11463</v>
      </c>
      <c r="CN8" s="72">
        <v>11823</v>
      </c>
      <c r="CO8" s="72">
        <v>12192</v>
      </c>
      <c r="CP8" s="72">
        <v>12339</v>
      </c>
      <c r="CQ8" s="72">
        <v>12424</v>
      </c>
      <c r="CR8" s="72">
        <v>13027</v>
      </c>
      <c r="CS8" s="72">
        <v>13969</v>
      </c>
      <c r="CT8" s="72">
        <v>14455</v>
      </c>
      <c r="CU8" s="71">
        <v>13758</v>
      </c>
      <c r="CV8" s="72">
        <v>56.8</v>
      </c>
      <c r="CW8" s="72">
        <v>59.4</v>
      </c>
      <c r="CX8" s="72">
        <v>59.3</v>
      </c>
      <c r="CY8" s="72">
        <v>58.4</v>
      </c>
      <c r="CZ8" s="72">
        <v>59.4</v>
      </c>
      <c r="DA8" s="72">
        <v>52.1</v>
      </c>
      <c r="DB8" s="72">
        <v>52.5</v>
      </c>
      <c r="DC8" s="72">
        <v>52.6</v>
      </c>
      <c r="DD8" s="72">
        <v>53.2</v>
      </c>
      <c r="DE8" s="72">
        <v>54.1</v>
      </c>
      <c r="DF8" s="72">
        <v>55.2</v>
      </c>
      <c r="DG8" s="72">
        <v>22.1</v>
      </c>
      <c r="DH8" s="72">
        <v>22.5</v>
      </c>
      <c r="DI8" s="72">
        <v>21.1</v>
      </c>
      <c r="DJ8" s="72">
        <v>20.9</v>
      </c>
      <c r="DK8" s="72">
        <v>21.2</v>
      </c>
      <c r="DL8" s="72">
        <v>24.4</v>
      </c>
      <c r="DM8" s="72">
        <v>24.3</v>
      </c>
      <c r="DN8" s="72">
        <v>24.2</v>
      </c>
      <c r="DO8" s="72">
        <v>25.3</v>
      </c>
      <c r="DP8" s="72">
        <v>25.2</v>
      </c>
      <c r="DQ8" s="72">
        <v>24.1</v>
      </c>
      <c r="DR8" s="71">
        <v>49.7</v>
      </c>
      <c r="DS8" s="71">
        <v>50.4</v>
      </c>
      <c r="DT8" s="71">
        <v>53.5</v>
      </c>
      <c r="DU8" s="71">
        <v>57.2</v>
      </c>
      <c r="DV8" s="71">
        <v>59.4</v>
      </c>
      <c r="DW8" s="71">
        <v>48.6</v>
      </c>
      <c r="DX8" s="71">
        <v>47.3</v>
      </c>
      <c r="DY8" s="71">
        <v>48.4</v>
      </c>
      <c r="DZ8" s="71">
        <v>48.7</v>
      </c>
      <c r="EA8" s="71">
        <v>52.5</v>
      </c>
      <c r="EB8" s="71">
        <v>50.7</v>
      </c>
      <c r="EC8" s="71">
        <v>67.5</v>
      </c>
      <c r="ED8" s="71">
        <v>61.4</v>
      </c>
      <c r="EE8" s="71">
        <v>62.4</v>
      </c>
      <c r="EF8" s="71">
        <v>66.7</v>
      </c>
      <c r="EG8" s="71">
        <v>70.7</v>
      </c>
      <c r="EH8" s="71">
        <v>62.9</v>
      </c>
      <c r="EI8" s="71">
        <v>60</v>
      </c>
      <c r="EJ8" s="71">
        <v>62.3</v>
      </c>
      <c r="EK8" s="71">
        <v>61.7</v>
      </c>
      <c r="EL8" s="71">
        <v>66.099999999999994</v>
      </c>
      <c r="EM8" s="71">
        <v>65.7</v>
      </c>
      <c r="EN8" s="72">
        <v>46662700</v>
      </c>
      <c r="EO8" s="72">
        <v>48040403</v>
      </c>
      <c r="EP8" s="72">
        <v>50197899</v>
      </c>
      <c r="EQ8" s="72">
        <v>49340906</v>
      </c>
      <c r="ER8" s="72">
        <v>48846647</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瀬戸　章宏</cp:lastModifiedBy>
  <cp:lastPrinted>2018-11-06T05:58:41Z</cp:lastPrinted>
  <dcterms:modified xsi:type="dcterms:W3CDTF">2018-11-07T01:29:08Z</dcterms:modified>
</cp:coreProperties>
</file>