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<sst xmlns="http://schemas.openxmlformats.org/spreadsheetml/2006/main" count="251" uniqueCount="125">
  <si>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</si>
  <si>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</si>
  <si>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</si>
  <si>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</si>
  <si>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</si>
  <si>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</si>
  <si>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</si>
  <si>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</si>
  <si>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</si>
  <si>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</si>
  <si>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</si>
  <si>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</si>
  <si>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</si>
  <si>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</si>
  <si>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</si>
  <si>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</si>
  <si>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</si>
  <si>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</si>
  <si>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</si>
  <si>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</si>
  <si>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</si>
  <si>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</si>
  <si>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</si>
  <si>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</si>
  <si>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</si>
  <si>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</si>
  <si>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</si>
  <si>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</si>
  <si>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</si>
  <si>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</si>
  <si>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</si>
  <si>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</si>
  <si>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</si>
  <si>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</si>
  <si>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</si>
  <si>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</si>
  <si>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</si>
  <si>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</si>
  <si>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</si>
  <si>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</si>
  <si>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</si>
  <si>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</si>
  <si>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</si>
  <si>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</si>
  <si>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</si>
  <si>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</si>
  <si>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</si>
  <si>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</si>
  <si>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</si>
  <si>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</si>
  <si>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</si>
  <si>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</si>
  <si>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</si>
  <si>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</si>
  <si>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</si>
  <si>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</si>
  <si>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</si>
  <si>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</si>
  <si>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</si>
  <si>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</si>
  <si>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</si>
  <si>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</si>
  <si>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</si>
  <si>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</si>
  <si>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</si>
  <si>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</si>
  <si>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</si>
  <si>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</si>
  <si>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</si>
  <si>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</si>
  <si>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</si>
  <si>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</si>
  <si>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</si>
  <si>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</si>
  <si>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</si>
  <si>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</si>
  <si>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</si>
  <si>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</si>
  <si>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</si>
  <si>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</si>
  <si>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</si>
  <si>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</si>
  <si>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</si>
  <si>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</si>
  <si>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</si>
  <si>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</si>
  <si>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</si>
  <si>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</si>
  <si>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</si>
  <si>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</si>
  <si>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</si>
  <si>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</si>
  <si>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</si>
  <si>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</si>
  <si>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</si>
  <si>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</si>
  <si>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</si>
  <si>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</si>
  <si>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</si>
  <si>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</si>
  <si>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</si>
  <si>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</si>
  <si>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</si>
  <si>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</si>
  <si>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</si>
  <si>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</si>
  <si>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</si>
  <si>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</si>
  <si>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</si>
  <si>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</si>
  <si>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</si>
  <si>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</si>
  <si>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</si>
  <si>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</si>
  <si>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</si>
  <si>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</si>
  <si>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</si>
  <si>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</si>
  <si>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</si>
  <si>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</si>
  <si>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</si>
  <si>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</si>
  <si>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平成２８年度は分流式下水道等に要する経費の見直しを行ったことにより、収益的収入が増加し、①収益的収支比率の数値に改善が見られた。
　④企業債残高対事業規模比率は、使用料収入に対し整備事業に要した地方債の残高が大きいことから類似団体と比較すると高い状況にある。
　⑤経費回収率及び⑥汚水処理原価は、①収益的収支比率同様、経費の内訳の見直しにより数値が改善した。
　⑧水洗化率は、１００％で推移している。</t>
    <rPh sb="1" eb="3">
      <t>ヘイセイ</t>
    </rPh>
    <rPh sb="5" eb="6">
      <t>ネン</t>
    </rPh>
    <rPh sb="6" eb="7">
      <t>ド</t>
    </rPh>
    <rPh sb="8" eb="10">
      <t>ブンリュウ</t>
    </rPh>
    <rPh sb="10" eb="11">
      <t>シキ</t>
    </rPh>
    <rPh sb="11" eb="14">
      <t>ゲスイドウ</t>
    </rPh>
    <rPh sb="14" eb="15">
      <t>トウ</t>
    </rPh>
    <rPh sb="16" eb="17">
      <t>ヨウ</t>
    </rPh>
    <rPh sb="19" eb="21">
      <t>ケイヒ</t>
    </rPh>
    <rPh sb="22" eb="24">
      <t>ミナオ</t>
    </rPh>
    <rPh sb="26" eb="27">
      <t>オコナ</t>
    </rPh>
    <rPh sb="35" eb="38">
      <t>シュウエキテキ</t>
    </rPh>
    <rPh sb="38" eb="40">
      <t>シュウニュウ</t>
    </rPh>
    <rPh sb="41" eb="43">
      <t>ゾウカ</t>
    </rPh>
    <rPh sb="46" eb="49">
      <t>シュウエキテキ</t>
    </rPh>
    <rPh sb="49" eb="51">
      <t>シュウシ</t>
    </rPh>
    <rPh sb="51" eb="53">
      <t>ヒリツ</t>
    </rPh>
    <rPh sb="54" eb="56">
      <t>スウチ</t>
    </rPh>
    <rPh sb="57" eb="59">
      <t>カイゼン</t>
    </rPh>
    <rPh sb="60" eb="61">
      <t>ミ</t>
    </rPh>
    <rPh sb="68" eb="70">
      <t>キギョウ</t>
    </rPh>
    <rPh sb="70" eb="71">
      <t>サイ</t>
    </rPh>
    <rPh sb="71" eb="73">
      <t>ザンダカ</t>
    </rPh>
    <rPh sb="73" eb="74">
      <t>タイ</t>
    </rPh>
    <rPh sb="74" eb="76">
      <t>ジギョウ</t>
    </rPh>
    <rPh sb="76" eb="78">
      <t>キボ</t>
    </rPh>
    <rPh sb="78" eb="80">
      <t>ヒリツ</t>
    </rPh>
    <rPh sb="82" eb="85">
      <t>シヨウリョウ</t>
    </rPh>
    <rPh sb="85" eb="87">
      <t>シュウニュウ</t>
    </rPh>
    <rPh sb="88" eb="89">
      <t>タイ</t>
    </rPh>
    <rPh sb="90" eb="92">
      <t>セイビ</t>
    </rPh>
    <rPh sb="92" eb="94">
      <t>ジギョウ</t>
    </rPh>
    <rPh sb="105" eb="106">
      <t>オオ</t>
    </rPh>
    <rPh sb="112" eb="114">
      <t>ルイジ</t>
    </rPh>
    <rPh sb="114" eb="116">
      <t>ダンタイ</t>
    </rPh>
    <rPh sb="117" eb="119">
      <t>ヒカク</t>
    </rPh>
    <rPh sb="122" eb="123">
      <t>タカ</t>
    </rPh>
    <rPh sb="124" eb="126">
      <t>ジョウキョウ</t>
    </rPh>
    <rPh sb="133" eb="135">
      <t>ケイヒ</t>
    </rPh>
    <rPh sb="135" eb="137">
      <t>カイシュウ</t>
    </rPh>
    <rPh sb="137" eb="138">
      <t>リツ</t>
    </rPh>
    <rPh sb="138" eb="139">
      <t>オヨ</t>
    </rPh>
    <rPh sb="141" eb="143">
      <t>オスイ</t>
    </rPh>
    <rPh sb="143" eb="145">
      <t>ショリ</t>
    </rPh>
    <rPh sb="145" eb="147">
      <t>ゲンカ</t>
    </rPh>
    <rPh sb="150" eb="153">
      <t>シュウエキテキ</t>
    </rPh>
    <rPh sb="153" eb="155">
      <t>シュウシ</t>
    </rPh>
    <rPh sb="155" eb="157">
      <t>ヒリツ</t>
    </rPh>
    <rPh sb="157" eb="159">
      <t>ドウヨウ</t>
    </rPh>
    <rPh sb="160" eb="162">
      <t>ケイヒ</t>
    </rPh>
    <rPh sb="163" eb="165">
      <t>ウチワケ</t>
    </rPh>
    <rPh sb="166" eb="168">
      <t>ミナオ</t>
    </rPh>
    <rPh sb="172" eb="174">
      <t>スウチ</t>
    </rPh>
    <rPh sb="175" eb="177">
      <t>カイゼン</t>
    </rPh>
    <rPh sb="183" eb="186">
      <t>スイセンカ</t>
    </rPh>
    <rPh sb="186" eb="187">
      <t>リツ</t>
    </rPh>
    <rPh sb="194" eb="196">
      <t>スイイ</t>
    </rPh>
    <phoneticPr fontId="7"/>
  </si>
  <si>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7"/>
  </si>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</sst>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45440"/>
        <c:axId val="93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645440"/>
        <c:axId val="93979392"/>
      </c:lineChart>
      <c:dateAx>
        <c:axId val="93645440"/>
        <c:scaling>
          <c:orientation val="minMax"/>
        </c:scaling>
        <c:delete val="1"/>
        <c:axPos val="b"/>
        <c:numFmt formatCode="ge" sourceLinked="1"/>
        <c:majorTickMark val="none"/>
        <c:minorTickMark val="none"/>
        <c:tickLblPos val="none"/>
        <c:crossAx val="93979392"/>
        <c:crosses val="autoZero"/>
        <c:auto val="1"/>
        <c:lblOffset val="100"/>
        <c:baseTimeUnit val="years"/>
      </c:dateAx>
      <c:valAx>
        <c:axId val="93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49.7</c:v>
                </c:pt>
                <c:pt idx="1">
                  <c:v>43.67</c:v>
                </c:pt>
                <c:pt idx="2">
                  <c:v>46.84</c:v>
                </c:pt>
                <c:pt idx="3">
                  <c:v>47.84</c:v>
                </c:pt>
                <c:pt idx="4">
                  <c:v>66.150000000000006</c:v>
                </c:pt>
              </c:numCache>
            </c:numRef>
          </c:val>
        </c:ser>
        <c:dLbls>
          <c:showLegendKey val="0"/>
          <c:showVal val="0"/>
          <c:showCatName val="0"/>
          <c:showSerName val="0"/>
          <c:showPercent val="0"/>
          <c:showBubbleSize val="0"/>
        </c:dLbls>
        <c:gapWidth val="150"/>
        <c:axId val="94009600"/>
        <c:axId val="94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09600"/>
        <c:axId val="94019968"/>
      </c:lineChart>
      <c:dateAx>
        <c:axId val="94009600"/>
        <c:scaling>
          <c:orientation val="minMax"/>
        </c:scaling>
        <c:delete val="1"/>
        <c:axPos val="b"/>
        <c:numFmt formatCode="ge" sourceLinked="1"/>
        <c:majorTickMark val="none"/>
        <c:minorTickMark val="none"/>
        <c:tickLblPos val="none"/>
        <c:crossAx val="94019968"/>
        <c:crosses val="autoZero"/>
        <c:auto val="1"/>
        <c:lblOffset val="100"/>
        <c:baseTimeUnit val="years"/>
      </c:dateAx>
      <c:valAx>
        <c:axId val="94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46784"/>
        <c:axId val="94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46784"/>
        <c:axId val="94253056"/>
      </c:lineChart>
      <c:dateAx>
        <c:axId val="94246784"/>
        <c:scaling>
          <c:orientation val="minMax"/>
        </c:scaling>
        <c:delete val="1"/>
        <c:axPos val="b"/>
        <c:numFmt formatCode="ge" sourceLinked="1"/>
        <c:majorTickMark val="none"/>
        <c:minorTickMark val="none"/>
        <c:tickLblPos val="none"/>
        <c:crossAx val="94253056"/>
        <c:crosses val="autoZero"/>
        <c:auto val="1"/>
        <c:lblOffset val="100"/>
        <c:baseTimeUnit val="years"/>
      </c:dateAx>
      <c:valAx>
        <c:axId val="94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79168"/>
        <c:axId val="94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79168"/>
        <c:axId val="94281088"/>
      </c:lineChart>
      <c:dateAx>
        <c:axId val="94279168"/>
        <c:scaling>
          <c:orientation val="minMax"/>
        </c:scaling>
        <c:delete val="1"/>
        <c:axPos val="b"/>
        <c:numFmt formatCode="ge" sourceLinked="1"/>
        <c:majorTickMark val="none"/>
        <c:minorTickMark val="none"/>
        <c:tickLblPos val="none"/>
        <c:crossAx val="94281088"/>
        <c:crosses val="autoZero"/>
        <c:auto val="1"/>
        <c:lblOffset val="100"/>
        <c:baseTimeUnit val="years"/>
      </c:dateAx>
      <c:valAx>
        <c:axId val="94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97088"/>
        <c:axId val="94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97088"/>
        <c:axId val="94340224"/>
      </c:lineChart>
      <c:dateAx>
        <c:axId val="94297088"/>
        <c:scaling>
          <c:orientation val="minMax"/>
        </c:scaling>
        <c:delete val="1"/>
        <c:axPos val="b"/>
        <c:numFmt formatCode="ge" sourceLinked="1"/>
        <c:majorTickMark val="none"/>
        <c:minorTickMark val="none"/>
        <c:tickLblPos val="none"/>
        <c:crossAx val="94340224"/>
        <c:crosses val="autoZero"/>
        <c:auto val="1"/>
        <c:lblOffset val="100"/>
        <c:baseTimeUnit val="years"/>
      </c:dateAx>
      <c:valAx>
        <c:axId val="94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60704"/>
        <c:axId val="94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60704"/>
        <c:axId val="94362624"/>
      </c:lineChart>
      <c:dateAx>
        <c:axId val="94360704"/>
        <c:scaling>
          <c:orientation val="minMax"/>
        </c:scaling>
        <c:delete val="1"/>
        <c:axPos val="b"/>
        <c:numFmt formatCode="ge" sourceLinked="1"/>
        <c:majorTickMark val="none"/>
        <c:minorTickMark val="none"/>
        <c:tickLblPos val="none"/>
        <c:crossAx val="94362624"/>
        <c:crosses val="autoZero"/>
        <c:auto val="1"/>
        <c:lblOffset val="100"/>
        <c:baseTimeUnit val="years"/>
      </c:dateAx>
      <c:valAx>
        <c:axId val="94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2010.09</c:v>
                </c:pt>
                <c:pt idx="1">
                  <c:v>1973.4</c:v>
                </c:pt>
                <c:pt idx="2">
                  <c:v>2224.98</c:v>
                </c:pt>
                <c:pt idx="3">
                  <c:v>2196.35</c:v>
                </c:pt>
                <c:pt idx="4">
                  <c:v>3328.29</c:v>
                </c:pt>
              </c:numCache>
            </c:numRef>
          </c:val>
        </c:ser>
        <c:dLbls>
          <c:showLegendKey val="0"/>
          <c:showVal val="0"/>
          <c:showCatName val="0"/>
          <c:showSerName val="0"/>
          <c:showPercent val="0"/>
          <c:showBubbleSize val="0"/>
        </c:dLbls>
        <c:gapWidth val="150"/>
        <c:axId val="94397184"/>
        <c:axId val="943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663.76</c:v>
                </c:pt>
                <c:pt idx="4">
                  <c:v>566.35</c:v>
                </c:pt>
              </c:numCache>
            </c:numRef>
          </c:val>
          <c:smooth val="0"/>
        </c:ser>
        <c:dLbls>
          <c:showLegendKey val="0"/>
          <c:showVal val="0"/>
          <c:showCatName val="0"/>
          <c:showSerName val="0"/>
          <c:showPercent val="0"/>
          <c:showBubbleSize val="0"/>
        </c:dLbls>
        <c:marker val="1"/>
        <c:smooth val="0"/>
        <c:axId val="94397184"/>
        <c:axId val="94399104"/>
      </c:lineChart>
      <c:dateAx>
        <c:axId val="94397184"/>
        <c:scaling>
          <c:orientation val="minMax"/>
        </c:scaling>
        <c:delete val="1"/>
        <c:axPos val="b"/>
        <c:numFmt formatCode="ge" sourceLinked="1"/>
        <c:majorTickMark val="none"/>
        <c:minorTickMark val="none"/>
        <c:tickLblPos val="none"/>
        <c:crossAx val="94399104"/>
        <c:crosses val="autoZero"/>
        <c:auto val="1"/>
        <c:lblOffset val="100"/>
        <c:baseTimeUnit val="years"/>
      </c:dateAx>
      <c:valAx>
        <c:axId val="943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50.99</c:v>
                </c:pt>
                <c:pt idx="1">
                  <c:v>55.08</c:v>
                </c:pt>
                <c:pt idx="2">
                  <c:v>50.66</c:v>
                </c:pt>
                <c:pt idx="3">
                  <c:v>47.73</c:v>
                </c:pt>
                <c:pt idx="4">
                  <c:v>89.65</c:v>
                </c:pt>
              </c:numCache>
            </c:numRef>
          </c:val>
        </c:ser>
        <c:dLbls>
          <c:showLegendKey val="0"/>
          <c:showVal val="0"/>
          <c:showCatName val="0"/>
          <c:showSerName val="0"/>
          <c:showPercent val="0"/>
          <c:showBubbleSize val="0"/>
        </c:dLbls>
        <c:gapWidth val="150"/>
        <c:axId val="94425472"/>
        <c:axId val="944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53.76</c:v>
                </c:pt>
                <c:pt idx="4">
                  <c:v>52.27</c:v>
                </c:pt>
              </c:numCache>
            </c:numRef>
          </c:val>
          <c:smooth val="0"/>
        </c:ser>
        <c:dLbls>
          <c:showLegendKey val="0"/>
          <c:showVal val="0"/>
          <c:showCatName val="0"/>
          <c:showSerName val="0"/>
          <c:showPercent val="0"/>
          <c:showBubbleSize val="0"/>
        </c:dLbls>
        <c:marker val="1"/>
        <c:smooth val="0"/>
        <c:axId val="94425472"/>
        <c:axId val="94427392"/>
      </c:lineChart>
      <c:dateAx>
        <c:axId val="94425472"/>
        <c:scaling>
          <c:orientation val="minMax"/>
        </c:scaling>
        <c:delete val="1"/>
        <c:axPos val="b"/>
        <c:numFmt formatCode="ge" sourceLinked="1"/>
        <c:majorTickMark val="none"/>
        <c:minorTickMark val="none"/>
        <c:tickLblPos val="none"/>
        <c:crossAx val="94427392"/>
        <c:crosses val="autoZero"/>
        <c:auto val="1"/>
        <c:lblOffset val="100"/>
        <c:baseTimeUnit val="years"/>
      </c:dateAx>
      <c:valAx>
        <c:axId val="944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332.95</c:v>
                </c:pt>
                <c:pt idx="1">
                  <c:v>309.47000000000003</c:v>
                </c:pt>
                <c:pt idx="2">
                  <c:v>343.61</c:v>
                </c:pt>
                <c:pt idx="3">
                  <c:v>366.74</c:v>
                </c:pt>
                <c:pt idx="4">
                  <c:v>194.17</c:v>
                </c:pt>
              </c:numCache>
            </c:numRef>
          </c:val>
        </c:ser>
        <c:dLbls>
          <c:showLegendKey val="0"/>
          <c:showVal val="0"/>
          <c:showCatName val="0"/>
          <c:showSerName val="0"/>
          <c:showPercent val="0"/>
          <c:showBubbleSize val="0"/>
        </c:dLbls>
        <c:gapWidth val="150"/>
        <c:axId val="94514560"/>
        <c:axId val="94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275.25</c:v>
                </c:pt>
                <c:pt idx="4">
                  <c:v>291.01</c:v>
                </c:pt>
              </c:numCache>
            </c:numRef>
          </c:val>
          <c:smooth val="0"/>
        </c:ser>
        <c:dLbls>
          <c:showLegendKey val="0"/>
          <c:showVal val="0"/>
          <c:showCatName val="0"/>
          <c:showSerName val="0"/>
          <c:showPercent val="0"/>
          <c:showBubbleSize val="0"/>
        </c:dLbls>
        <c:marker val="1"/>
        <c:smooth val="0"/>
        <c:axId val="94514560"/>
        <c:axId val="94537216"/>
      </c:lineChart>
      <c:dateAx>
        <c:axId val="94514560"/>
        <c:scaling>
          <c:orientation val="minMax"/>
        </c:scaling>
        <c:delete val="1"/>
        <c:axPos val="b"/>
        <c:numFmt formatCode="ge" sourceLinked="1"/>
        <c:majorTickMark val="none"/>
        <c:minorTickMark val="none"/>
        <c:tickLblPos val="none"/>
        <c:crossAx val="94537216"/>
        <c:crosses val="autoZero"/>
        <c:auto val="1"/>
        <c:lblOffset val="100"/>
        <c:baseTimeUnit val="years"/>
      </c:dateAx>
      <c:valAx>
        <c:axId val="94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42.22</c:v>
                </c:pt>
                <c:pt idx="1">
                  <c:v>40</c:v>
                </c:pt>
                <c:pt idx="2">
                  <c:v>35.56</c:v>
                </c:pt>
                <c:pt idx="3">
                  <c:v>35.56</c:v>
                </c:pt>
                <c:pt idx="4">
                  <c:v>33.33</c:v>
                </c:pt>
              </c:numCache>
            </c:numRef>
          </c:val>
        </c:ser>
        <c:dLbls>
          <c:showLegendKey val="0"/>
          <c:showVal val="0"/>
          <c:showCatName val="0"/>
          <c:showSerName val="0"/>
          <c:showPercent val="0"/>
          <c:showBubbleSize val="0"/>
        </c:dLbls>
        <c:gapWidth val="150"/>
        <c:axId val="94583808"/>
        <c:axId val="94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54.14</c:v>
                </c:pt>
                <c:pt idx="4">
                  <c:v>132.99</c:v>
                </c:pt>
              </c:numCache>
            </c:numRef>
          </c:val>
          <c:smooth val="0"/>
        </c:ser>
        <c:dLbls>
          <c:showLegendKey val="0"/>
          <c:showVal val="0"/>
          <c:showCatName val="0"/>
          <c:showSerName val="0"/>
          <c:showPercent val="0"/>
          <c:showBubbleSize val="0"/>
        </c:dLbls>
        <c:marker val="1"/>
        <c:smooth val="0"/>
        <c:axId val="94583808"/>
        <c:axId val="94585984"/>
      </c:lineChart>
      <c:dateAx>
        <c:axId val="94583808"/>
        <c:scaling>
          <c:orientation val="minMax"/>
        </c:scaling>
        <c:delete val="1"/>
        <c:axPos val="b"/>
        <c:numFmt formatCode="ge" sourceLinked="1"/>
        <c:majorTickMark val="none"/>
        <c:minorTickMark val="none"/>
        <c:tickLblPos val="none"/>
        <c:crossAx val="94585984"/>
        <c:crosses val="autoZero"/>
        <c:auto val="1"/>
        <c:lblOffset val="100"/>
        <c:baseTimeUnit val="years"/>
      </c:dateAx>
      <c:valAx>
        <c:axId val="94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599808"/>
        <c:axId val="94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84.69</c:v>
                </c:pt>
                <c:pt idx="4">
                  <c:v>82.94</c:v>
                </c:pt>
              </c:numCache>
            </c:numRef>
          </c:val>
          <c:smooth val="0"/>
        </c:ser>
        <c:dLbls>
          <c:showLegendKey val="0"/>
          <c:showVal val="0"/>
          <c:showCatName val="0"/>
          <c:showSerName val="0"/>
          <c:showPercent val="0"/>
          <c:showBubbleSize val="0"/>
        </c:dLbls>
        <c:marker val="1"/>
        <c:smooth val="0"/>
        <c:axId val="94599808"/>
        <c:axId val="94610176"/>
      </c:lineChart>
      <c:dateAx>
        <c:axId val="94599808"/>
        <c:scaling>
          <c:orientation val="minMax"/>
        </c:scaling>
        <c:delete val="1"/>
        <c:axPos val="b"/>
        <c:numFmt formatCode="ge" sourceLinked="1"/>
        <c:majorTickMark val="none"/>
        <c:minorTickMark val="none"/>
        <c:tickLblPos val="none"/>
        <c:crossAx val="94610176"/>
        <c:crosses val="autoZero"/>
        <c:auto val="1"/>
        <c:lblOffset val="100"/>
        <c:baseTimeUnit val="years"/>
      </c:dateAx>
      <c:valAx>
        <c:axId val="94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121</v>
      </c>
      <c r="AE8" s="49"/>
      <c r="AF8" s="49"/>
      <c r="AG8" s="49"/>
      <c r="AH8" s="49"/>
      <c r="AI8" s="49"/>
      <c r="AJ8" s="49"/>
      <c r="AK8" s="4"/>
      <c r="AL8" s="50">
        <f>データ!S6</f>
        <v>54561</v>
      </c>
      <c r="AM8" s="50"/>
      <c r="AN8" s="50"/>
      <c r="AO8" s="50"/>
      <c r="AP8" s="50"/>
      <c r="AQ8" s="50"/>
      <c r="AR8" s="50"/>
      <c r="AS8" s="50"/>
      <c r="AT8" s="45">
        <f>データ!T6</f>
        <v>318.32</v>
      </c>
      <c r="AU8" s="45"/>
      <c r="AV8" s="45"/>
      <c r="AW8" s="45"/>
      <c r="AX8" s="45"/>
      <c r="AY8" s="45"/>
      <c r="AZ8" s="45"/>
      <c r="BA8" s="45"/>
      <c r="BB8" s="45">
        <f>データ!U6</f>
        <v>171.4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50">
        <f>データ!R6</f>
        <v>3348</v>
      </c>
      <c r="AE10" s="50"/>
      <c r="AF10" s="50"/>
      <c r="AG10" s="50"/>
      <c r="AH10" s="50"/>
      <c r="AI10" s="50"/>
      <c r="AJ10" s="50"/>
      <c r="AK10" s="2"/>
      <c r="AL10" s="50">
        <f>データ!V6</f>
        <v>83</v>
      </c>
      <c r="AM10" s="50"/>
      <c r="AN10" s="50"/>
      <c r="AO10" s="50"/>
      <c r="AP10" s="50"/>
      <c r="AQ10" s="50"/>
      <c r="AR10" s="50"/>
      <c r="AS10" s="50"/>
      <c r="AT10" s="45">
        <f>データ!W6</f>
        <v>0.14000000000000001</v>
      </c>
      <c r="AU10" s="45"/>
      <c r="AV10" s="45"/>
      <c r="AW10" s="45"/>
      <c r="AX10" s="45"/>
      <c r="AY10" s="45"/>
      <c r="AZ10" s="45"/>
      <c r="BA10" s="45"/>
      <c r="BB10" s="45">
        <f>データ!X6</f>
        <v>592.86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172022</v>
      </c>
      <c r="D6" s="33">
        <f t="shared" si="3"/>
        <v>47</v>
      </c>
      <c r="E6" s="33">
        <f t="shared" si="3"/>
        <v>18</v>
      </c>
      <c r="F6" s="33">
        <f t="shared" si="3"/>
        <v>1</v>
      </c>
      <c r="G6" s="33">
        <f t="shared" si="3"/>
        <v>0</v>
      </c>
      <c r="H6" s="33" t="str">
        <f t="shared" si="3"/>
        <v>石川県　七尾市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0.15</v>
      </c>
      <c r="Q6" s="34">
        <f t="shared" si="3"/>
        <v>100</v>
      </c>
      <c r="R6" s="34">
        <f t="shared" si="3"/>
        <v>3348</v>
      </c>
      <c r="S6" s="34">
        <f t="shared" si="3"/>
        <v>54561</v>
      </c>
      <c r="T6" s="34">
        <f t="shared" si="3"/>
        <v>318.32</v>
      </c>
      <c r="U6" s="34">
        <f t="shared" si="3"/>
        <v>171.4</v>
      </c>
      <c r="V6" s="34">
        <f t="shared" si="3"/>
        <v>83</v>
      </c>
      <c r="W6" s="34">
        <f t="shared" si="3"/>
        <v>0.14000000000000001</v>
      </c>
      <c r="X6" s="34">
        <f t="shared" si="3"/>
        <v>592.86</v>
      </c>
      <c r="Y6" s="35">
        <f>IF(Y7="",NA(),Y7)</f>
        <v>49.7</v>
      </c>
      <c r="Z6" s="35">
        <f t="shared" ref="Z6:AH6" si="4">IF(Z7="",NA(),Z7)</f>
        <v>43.67</v>
      </c>
      <c r="AA6" s="35">
        <f t="shared" si="4"/>
        <v>46.84</v>
      </c>
      <c r="AB6" s="35">
        <f t="shared" si="4"/>
        <v>47.84</v>
      </c>
      <c r="AC6" s="35">
        <f t="shared" si="4"/>
        <v>66.150000000000006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2010.09</v>
      </c>
      <c r="BG6" s="35">
        <f t="shared" ref="BG6:BO6" si="7">IF(BG7="",NA(),BG7)</f>
        <v>1973.4</v>
      </c>
      <c r="BH6" s="35">
        <f t="shared" si="7"/>
        <v>2224.98</v>
      </c>
      <c r="BI6" s="35">
        <f t="shared" si="7"/>
        <v>2196.35</v>
      </c>
      <c r="BJ6" s="35">
        <f t="shared" si="7"/>
        <v>3328.29</v>
      </c>
      <c r="BK6" s="35">
        <f t="shared" si="7"/>
        <v>862.78</v>
      </c>
      <c r="BL6" s="35">
        <f t="shared" si="7"/>
        <v>803.29</v>
      </c>
      <c r="BM6" s="35">
        <f t="shared" si="7"/>
        <v>760.12</v>
      </c>
      <c r="BN6" s="35">
        <f t="shared" si="7"/>
        <v>663.76</v>
      </c>
      <c r="BO6" s="35">
        <f t="shared" si="7"/>
        <v>566.35</v>
      </c>
      <c r="BP6" s="34" t="str">
        <f>IF(BP7="","",IF(BP7="-","【-】","【"&amp;SUBSTITUTE(TEXT(BP7,"#,##0.00"),"-","△")&amp;"】"))</f>
        <v>【559.52】</v>
      </c>
      <c r="BQ6" s="35">
        <f>IF(BQ7="",NA(),BQ7)</f>
        <v>50.99</v>
      </c>
      <c r="BR6" s="35">
        <f t="shared" ref="BR6:BZ6" si="8">IF(BR7="",NA(),BR7)</f>
        <v>55.08</v>
      </c>
      <c r="BS6" s="35">
        <f t="shared" si="8"/>
        <v>50.66</v>
      </c>
      <c r="BT6" s="35">
        <f t="shared" si="8"/>
        <v>47.73</v>
      </c>
      <c r="BU6" s="35">
        <f t="shared" si="8"/>
        <v>89.65</v>
      </c>
      <c r="BV6" s="35">
        <f t="shared" si="8"/>
        <v>54.55</v>
      </c>
      <c r="BW6" s="35">
        <f t="shared" si="8"/>
        <v>56.63</v>
      </c>
      <c r="BX6" s="35">
        <f t="shared" si="8"/>
        <v>50.17</v>
      </c>
      <c r="BY6" s="35">
        <f t="shared" si="8"/>
        <v>53.76</v>
      </c>
      <c r="BZ6" s="35">
        <f t="shared" si="8"/>
        <v>52.27</v>
      </c>
      <c r="CA6" s="34" t="str">
        <f>IF(CA7="","",IF(CA7="-","【-】","【"&amp;SUBSTITUTE(TEXT(CA7,"#,##0.00"),"-","△")&amp;"】"))</f>
        <v>【52.20】</v>
      </c>
      <c r="CB6" s="35">
        <f>IF(CB7="",NA(),CB7)</f>
        <v>332.95</v>
      </c>
      <c r="CC6" s="35">
        <f t="shared" ref="CC6:CK6" si="9">IF(CC7="",NA(),CC7)</f>
        <v>309.47000000000003</v>
      </c>
      <c r="CD6" s="35">
        <f t="shared" si="9"/>
        <v>343.61</v>
      </c>
      <c r="CE6" s="35">
        <f t="shared" si="9"/>
        <v>366.74</v>
      </c>
      <c r="CF6" s="35">
        <f t="shared" si="9"/>
        <v>194.17</v>
      </c>
      <c r="CG6" s="35">
        <f t="shared" si="9"/>
        <v>275.64999999999998</v>
      </c>
      <c r="CH6" s="35">
        <f t="shared" si="9"/>
        <v>272.66000000000003</v>
      </c>
      <c r="CI6" s="35">
        <f t="shared" si="9"/>
        <v>329.08</v>
      </c>
      <c r="CJ6" s="35">
        <f t="shared" si="9"/>
        <v>275.25</v>
      </c>
      <c r="CK6" s="35">
        <f t="shared" si="9"/>
        <v>291.01</v>
      </c>
      <c r="CL6" s="34" t="str">
        <f>IF(CL7="","",IF(CL7="-","【-】","【"&amp;SUBSTITUTE(TEXT(CL7,"#,##0.00"),"-","△")&amp;"】"))</f>
        <v>【295.20】</v>
      </c>
      <c r="CM6" s="35">
        <f>IF(CM7="",NA(),CM7)</f>
        <v>42.22</v>
      </c>
      <c r="CN6" s="35">
        <f t="shared" ref="CN6:CV6" si="10">IF(CN7="",NA(),CN7)</f>
        <v>40</v>
      </c>
      <c r="CO6" s="35">
        <f t="shared" si="10"/>
        <v>35.56</v>
      </c>
      <c r="CP6" s="35">
        <f t="shared" si="10"/>
        <v>35.56</v>
      </c>
      <c r="CQ6" s="35">
        <f t="shared" si="10"/>
        <v>33.33</v>
      </c>
      <c r="CR6" s="35">
        <f t="shared" si="10"/>
        <v>58.58</v>
      </c>
      <c r="CS6" s="35">
        <f t="shared" si="10"/>
        <v>58.82</v>
      </c>
      <c r="CT6" s="35">
        <f t="shared" si="10"/>
        <v>51.54</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172022</v>
      </c>
      <c r="D7" s="37">
        <v>47</v>
      </c>
      <c r="E7" s="37">
        <v>18</v>
      </c>
      <c r="F7" s="37">
        <v>1</v>
      </c>
      <c r="G7" s="37">
        <v>0</v>
      </c>
      <c r="H7" s="37" t="s">
        <v>109</v>
      </c>
      <c r="I7" s="37" t="s">
        <v>110</v>
      </c>
      <c r="J7" s="37" t="s">
        <v>111</v>
      </c>
      <c r="K7" s="37" t="s">
        <v>112</v>
      </c>
      <c r="L7" s="37" t="s">
        <v>113</v>
      </c>
      <c r="M7" s="37"/>
      <c r="N7" s="38" t="s">
        <v>114</v>
      </c>
      <c r="O7" s="38" t="s">
        <v>115</v>
      </c>
      <c r="P7" s="38">
        <v>0.15</v>
      </c>
      <c r="Q7" s="38">
        <v>100</v>
      </c>
      <c r="R7" s="38">
        <v>3348</v>
      </c>
      <c r="S7" s="38">
        <v>54561</v>
      </c>
      <c r="T7" s="38">
        <v>318.32</v>
      </c>
      <c r="U7" s="38">
        <v>171.4</v>
      </c>
      <c r="V7" s="38">
        <v>83</v>
      </c>
      <c r="W7" s="38">
        <v>0.14000000000000001</v>
      </c>
      <c r="X7" s="38">
        <v>592.86</v>
      </c>
      <c r="Y7" s="38">
        <v>49.7</v>
      </c>
      <c r="Z7" s="38">
        <v>43.67</v>
      </c>
      <c r="AA7" s="38">
        <v>46.84</v>
      </c>
      <c r="AB7" s="38">
        <v>47.84</v>
      </c>
      <c r="AC7" s="38">
        <v>66.150000000000006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2010.09</v>
      </c>
      <c r="BG7" s="38">
        <v>1973.4</v>
      </c>
      <c r="BH7" s="38">
        <v>2224.98</v>
      </c>
      <c r="BI7" s="38">
        <v>2196.35</v>
      </c>
      <c r="BJ7" s="38">
        <v>3328.29</v>
      </c>
      <c r="BK7" s="38">
        <v>862.78</v>
      </c>
      <c r="BL7" s="38">
        <v>803.29</v>
      </c>
      <c r="BM7" s="38">
        <v>760.12</v>
      </c>
      <c r="BN7" s="38">
        <v>663.76</v>
      </c>
      <c r="BO7" s="38">
        <v>566.35</v>
      </c>
      <c r="BP7" s="38">
        <v>559.52</v>
      </c>
      <c r="BQ7" s="38">
        <v>50.99</v>
      </c>
      <c r="BR7" s="38">
        <v>55.08</v>
      </c>
      <c r="BS7" s="38">
        <v>50.66</v>
      </c>
      <c r="BT7" s="38">
        <v>47.73</v>
      </c>
      <c r="BU7" s="38">
        <v>89.65</v>
      </c>
      <c r="BV7" s="38">
        <v>54.55</v>
      </c>
      <c r="BW7" s="38">
        <v>56.63</v>
      </c>
      <c r="BX7" s="38">
        <v>50.17</v>
      </c>
      <c r="BY7" s="38">
        <v>53.76</v>
      </c>
      <c r="BZ7" s="38">
        <v>52.27</v>
      </c>
      <c r="CA7" s="38">
        <v>52.2</v>
      </c>
      <c r="CB7" s="38">
        <v>332.95</v>
      </c>
      <c r="CC7" s="38">
        <v>309.47000000000003</v>
      </c>
      <c r="CD7" s="38">
        <v>343.61</v>
      </c>
      <c r="CE7" s="38">
        <v>366.74</v>
      </c>
      <c r="CF7" s="38">
        <v>194.17</v>
      </c>
      <c r="CG7" s="38">
        <v>275.64999999999998</v>
      </c>
      <c r="CH7" s="38">
        <v>272.66000000000003</v>
      </c>
      <c r="CI7" s="38">
        <v>329.08</v>
      </c>
      <c r="CJ7" s="38">
        <v>275.25</v>
      </c>
      <c r="CK7" s="38">
        <v>291.01</v>
      </c>
      <c r="CL7" s="38">
        <v>295.2</v>
      </c>
      <c r="CM7" s="38">
        <v>42.22</v>
      </c>
      <c r="CN7" s="38">
        <v>40</v>
      </c>
      <c r="CO7" s="38">
        <v>35.56</v>
      </c>
      <c r="CP7" s="38">
        <v>35.56</v>
      </c>
      <c r="CQ7" s="38">
        <v>33.33</v>
      </c>
      <c r="CR7" s="38">
        <v>58.58</v>
      </c>
      <c r="CS7" s="38">
        <v>58.82</v>
      </c>
      <c r="CT7" s="38">
        <v>51.54</v>
      </c>
      <c r="CU7" s="38">
        <v>54.14</v>
      </c>
      <c r="CV7" s="38">
        <v>132.99</v>
      </c>
      <c r="CW7" s="38">
        <v>122.9</v>
      </c>
      <c r="CX7" s="38">
        <v>100</v>
      </c>
      <c r="CY7" s="38">
        <v>100</v>
      </c>
      <c r="CZ7" s="38">
        <v>100</v>
      </c>
      <c r="DA7" s="38">
        <v>100</v>
      </c>
      <c r="DB7" s="38">
        <v>100</v>
      </c>
      <c r="DC7" s="38">
        <v>72.31</v>
      </c>
      <c r="DD7" s="38">
        <v>71.760000000000005</v>
      </c>
      <c r="DE7" s="38">
        <v>71.599999999999994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2017-12-25T02:43:24Z</dcterms:created>
  <dcterms:modified xsi:type="dcterms:W3CDTF">2018-02-13T05:09:40Z</dcterms:modified>
  <cp:category/>
</cp:coreProperties>
</file>