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<sst xmlns="http://schemas.openxmlformats.org/spreadsheetml/2006/main" count="251" uniqueCount="126">
  <si>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</si>
  <si>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</si>
  <si>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</si>
  <si>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</si>
  <si>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</si>
  <si>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</si>
  <si>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</si>
  <si>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</si>
  <si>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</si>
  <si>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</si>
  <si>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</si>
  <si>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</si>
  <si>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</si>
  <si>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</si>
  <si>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</si>
  <si>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</si>
  <si>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</si>
  <si>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</si>
  <si>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</si>
  <si>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</si>
  <si>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</si>
  <si>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</si>
  <si>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</si>
  <si>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</si>
  <si>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</si>
  <si>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</si>
  <si>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</si>
  <si>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</si>
  <si>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</si>
  <si>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</si>
  <si>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</si>
  <si>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</si>
  <si>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</si>
  <si>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</si>
  <si>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</si>
  <si>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</si>
  <si>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</si>
  <si>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</si>
  <si>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</si>
  <si>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</si>
  <si>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</si>
  <si>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</si>
  <si>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</si>
  <si>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</si>
  <si>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</si>
  <si>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</si>
  <si>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</si>
  <si>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</si>
  <si>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</si>
  <si>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</si>
  <si>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</si>
  <si>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</si>
  <si>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</si>
  <si>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</si>
  <si>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</si>
  <si>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</si>
  <si>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</si>
  <si>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</si>
  <si>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</si>
  <si>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</si>
  <si>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</si>
  <si>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</si>
  <si>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</si>
  <si>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</si>
  <si>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</si>
  <si>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</si>
  <si>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</si>
  <si>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</si>
  <si>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</si>
  <si>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</si>
  <si>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</si>
  <si>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</si>
  <si>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</si>
  <si>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</si>
  <si>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</si>
  <si>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</si>
  <si>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</si>
  <si>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</si>
  <si>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</si>
  <si>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</si>
  <si>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</si>
  <si>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</si>
  <si>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</si>
  <si>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</si>
  <si>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</si>
  <si>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</si>
  <si>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</si>
  <si>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</si>
  <si>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</si>
  <si>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</si>
  <si>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</si>
  <si>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</si>
  <si>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</si>
  <si>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</si>
  <si>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</si>
  <si>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</si>
  <si>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</si>
  <si>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</si>
  <si>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</si>
  <si>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</si>
  <si>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</si>
  <si>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</si>
  <si>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</si>
  <si>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</si>
  <si>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</si>
  <si>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</si>
  <si>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</si>
  <si>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</si>
  <si>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</si>
  <si>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</si>
  <si>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石川県　輪島市</t>
  </si>
  <si>
    <t>法非適用</t>
  </si>
  <si>
    <t>下水道事業</t>
  </si>
  <si>
    <t>特定地域生活排水処理</t>
  </si>
  <si>
    <t>K3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</si>
  <si>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</si>
  <si>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</si>
  <si>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</si>
  <si>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</si>
  <si>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</si>
  <si>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</si>
  <si>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</si>
  <si>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事業開始から１２年しか経過しておらず、まだ老朽化していない。</t>
    <rPh sb="0" eb="2">
      <t>ジギョウ</t>
    </rPh>
    <rPh sb="2" eb="4">
      <t>カイシ</t>
    </rPh>
    <rPh sb="8" eb="9">
      <t>ネン</t>
    </rPh>
    <rPh sb="11" eb="13">
      <t>ケイカ</t>
    </rPh>
    <rPh sb="21" eb="24">
      <t>ロウキュウカ</t>
    </rPh>
    <phoneticPr fontId="4"/>
  </si>
  <si>
    <t>施設が新しいため投資による企業債償還額の影響や、現在の維持管理費用を現行の料金体系で賄えていないことから、収支のバランスを考慮し、使用料の適正化に向けた検討を進める必要がある。</t>
    <rPh sb="0" eb="2">
      <t>シセツ</t>
    </rPh>
    <rPh sb="3" eb="4">
      <t>アタラ</t>
    </rPh>
    <rPh sb="8" eb="10">
      <t>トウシ</t>
    </rPh>
    <rPh sb="13" eb="15">
      <t>キギョウ</t>
    </rPh>
    <rPh sb="15" eb="16">
      <t>サイ</t>
    </rPh>
    <rPh sb="16" eb="18">
      <t>ショウカン</t>
    </rPh>
    <rPh sb="18" eb="19">
      <t>ガク</t>
    </rPh>
    <rPh sb="20" eb="22">
      <t>エイキョウ</t>
    </rPh>
    <rPh sb="24" eb="26">
      <t>ゲンザイ</t>
    </rPh>
    <rPh sb="27" eb="29">
      <t>イジ</t>
    </rPh>
    <rPh sb="29" eb="31">
      <t>カンリ</t>
    </rPh>
    <rPh sb="31" eb="33">
      <t>ヒヨウ</t>
    </rPh>
    <rPh sb="34" eb="36">
      <t>ゲンコウ</t>
    </rPh>
    <rPh sb="37" eb="39">
      <t>リョウキン</t>
    </rPh>
    <rPh sb="39" eb="41">
      <t>タイケイ</t>
    </rPh>
    <rPh sb="42" eb="43">
      <t>マカナ</t>
    </rPh>
    <rPh sb="53" eb="55">
      <t>シュウシ</t>
    </rPh>
    <rPh sb="61" eb="63">
      <t>コウリョ</t>
    </rPh>
    <rPh sb="65" eb="68">
      <t>シヨウリョウ</t>
    </rPh>
    <rPh sb="69" eb="72">
      <t>テキセイカ</t>
    </rPh>
    <rPh sb="73" eb="74">
      <t>ム</t>
    </rPh>
    <rPh sb="76" eb="78">
      <t>ケントウ</t>
    </rPh>
    <rPh sb="79" eb="80">
      <t>スス</t>
    </rPh>
    <rPh sb="82" eb="84">
      <t>ヒツヨウ</t>
    </rPh>
    <phoneticPr fontId="4"/>
  </si>
  <si>
    <t>非設置</t>
    <rPh sb="0" eb="1">
      <t>ヒ</t>
    </rPh>
    <rPh sb="1" eb="3">
      <t>セッチ</t>
    </rPh>
    <phoneticPr fontId="4"/>
  </si>
  <si>
    <t>①基金からの繰入金を増額したため、収益的収支比率が増加したものと考えられる。　　　　　　　　　　　　　　④事業開始から１２年と年数も浅いことから、企業債残高が多いため、類似団体より高い数値を推移していると考えられる。　　　　　　　　　　　　　　　⑤全国平均、類似団体より下回っており、維持管理費を現在の料金で賄えていないと考えられる。　　　　　⑧事業開始からまだ年数が浅いことから、水洗化率は低くなっていると考えられる。</t>
    <rPh sb="1" eb="3">
      <t>キキン</t>
    </rPh>
    <rPh sb="6" eb="8">
      <t>クリイレ</t>
    </rPh>
    <rPh sb="8" eb="9">
      <t>キン</t>
    </rPh>
    <rPh sb="10" eb="12">
      <t>ゾウガク</t>
    </rPh>
    <rPh sb="17" eb="20">
      <t>シュウエキテキ</t>
    </rPh>
    <rPh sb="20" eb="22">
      <t>シュウシ</t>
    </rPh>
    <rPh sb="22" eb="24">
      <t>ヒリツ</t>
    </rPh>
    <rPh sb="25" eb="27">
      <t>ゾウカ</t>
    </rPh>
    <rPh sb="32" eb="33">
      <t>カンガ</t>
    </rPh>
    <rPh sb="53" eb="55">
      <t>ジギョウ</t>
    </rPh>
    <rPh sb="55" eb="57">
      <t>カイシ</t>
    </rPh>
    <rPh sb="61" eb="62">
      <t>ネン</t>
    </rPh>
    <rPh sb="63" eb="65">
      <t>ネンスウ</t>
    </rPh>
    <rPh sb="66" eb="67">
      <t>アサ</t>
    </rPh>
    <rPh sb="73" eb="75">
      <t>キギョウ</t>
    </rPh>
    <rPh sb="75" eb="76">
      <t>サイ</t>
    </rPh>
    <rPh sb="76" eb="78">
      <t>ザンダカ</t>
    </rPh>
    <rPh sb="79" eb="80">
      <t>オオ</t>
    </rPh>
    <rPh sb="84" eb="86">
      <t>ルイジ</t>
    </rPh>
    <rPh sb="86" eb="88">
      <t>ダンタイ</t>
    </rPh>
    <rPh sb="90" eb="91">
      <t>タカ</t>
    </rPh>
    <rPh sb="92" eb="94">
      <t>スウチ</t>
    </rPh>
    <rPh sb="95" eb="97">
      <t>スイイ</t>
    </rPh>
    <rPh sb="102" eb="103">
      <t>カンガ</t>
    </rPh>
    <rPh sb="124" eb="126">
      <t>ゼンコク</t>
    </rPh>
    <rPh sb="126" eb="128">
      <t>ヘイキン</t>
    </rPh>
    <rPh sb="129" eb="131">
      <t>ルイジ</t>
    </rPh>
    <rPh sb="131" eb="133">
      <t>ダンタイ</t>
    </rPh>
    <rPh sb="135" eb="137">
      <t>シタマワ</t>
    </rPh>
    <rPh sb="142" eb="144">
      <t>イジ</t>
    </rPh>
    <rPh sb="144" eb="146">
      <t>カンリ</t>
    </rPh>
    <rPh sb="146" eb="147">
      <t>ヒ</t>
    </rPh>
    <rPh sb="148" eb="150">
      <t>ゲンザイ</t>
    </rPh>
    <rPh sb="151" eb="153">
      <t>リョウキン</t>
    </rPh>
    <rPh sb="154" eb="155">
      <t>マカナ</t>
    </rPh>
    <rPh sb="161" eb="162">
      <t>カンガ</t>
    </rPh>
    <rPh sb="173" eb="175">
      <t>ジギョウ</t>
    </rPh>
    <rPh sb="175" eb="177">
      <t>カイシ</t>
    </rPh>
    <rPh sb="181" eb="183">
      <t>ネンスウ</t>
    </rPh>
    <rPh sb="184" eb="185">
      <t>アサ</t>
    </rPh>
    <rPh sb="191" eb="194">
      <t>スイセンカ</t>
    </rPh>
    <rPh sb="194" eb="195">
      <t>リツ</t>
    </rPh>
    <rPh sb="196" eb="197">
      <t>ヒク</t>
    </rPh>
    <rPh sb="204" eb="205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</si>
</sst>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393344"/>
        <c:axId val="120123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93344"/>
        <c:axId val="120123776"/>
      </c:lineChart>
      <c:dateAx>
        <c:axId val="100393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20123776"/>
        <c:crosses val="autoZero"/>
        <c:auto val="1"/>
        <c:lblOffset val="100"/>
        <c:baseTimeUnit val="years"/>
      </c:dateAx>
      <c:valAx>
        <c:axId val="120123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0393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53.73</c:v>
                </c:pt>
                <c:pt idx="4">
                  <c:v>54.19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96032"/>
        <c:axId val="186398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61.93</c:v>
                </c:pt>
                <c:pt idx="1">
                  <c:v>58.06</c:v>
                </c:pt>
                <c:pt idx="2">
                  <c:v>59.08</c:v>
                </c:pt>
                <c:pt idx="3">
                  <c:v>58.25</c:v>
                </c:pt>
                <c:pt idx="4">
                  <c:v>61.55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396032"/>
        <c:axId val="186398208"/>
      </c:lineChart>
      <c:dateAx>
        <c:axId val="186396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398208"/>
        <c:crosses val="autoZero"/>
        <c:auto val="1"/>
        <c:lblOffset val="100"/>
        <c:baseTimeUnit val="years"/>
      </c:dateAx>
      <c:valAx>
        <c:axId val="186398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396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13.25</c:v>
                </c:pt>
                <c:pt idx="1">
                  <c:v>13.96</c:v>
                </c:pt>
                <c:pt idx="2">
                  <c:v>14.51</c:v>
                </c:pt>
                <c:pt idx="3">
                  <c:v>15.26</c:v>
                </c:pt>
                <c:pt idx="4">
                  <c:v>15.7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420224"/>
        <c:axId val="186426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77.25</c:v>
                </c:pt>
                <c:pt idx="1">
                  <c:v>75.790000000000006</c:v>
                </c:pt>
                <c:pt idx="2">
                  <c:v>77.12</c:v>
                </c:pt>
                <c:pt idx="3">
                  <c:v>68.150000000000006</c:v>
                </c:pt>
                <c:pt idx="4">
                  <c:v>67.489999999999995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420224"/>
        <c:axId val="186426496"/>
      </c:lineChart>
      <c:dateAx>
        <c:axId val="18642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426496"/>
        <c:crosses val="autoZero"/>
        <c:auto val="1"/>
        <c:lblOffset val="100"/>
        <c:baseTimeUnit val="years"/>
      </c:dateAx>
      <c:valAx>
        <c:axId val="186426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42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75.75</c:v>
                </c:pt>
                <c:pt idx="1">
                  <c:v>67.86</c:v>
                </c:pt>
                <c:pt idx="2">
                  <c:v>64.92</c:v>
                </c:pt>
                <c:pt idx="3">
                  <c:v>57.56</c:v>
                </c:pt>
                <c:pt idx="4">
                  <c:v>61.92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15520"/>
        <c:axId val="181146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115520"/>
        <c:axId val="181146368"/>
      </c:lineChart>
      <c:dateAx>
        <c:axId val="181115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146368"/>
        <c:crosses val="autoZero"/>
        <c:auto val="1"/>
        <c:lblOffset val="100"/>
        <c:baseTimeUnit val="years"/>
      </c:dateAx>
      <c:valAx>
        <c:axId val="181146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115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213440"/>
        <c:axId val="181318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213440"/>
        <c:axId val="181318016"/>
      </c:lineChart>
      <c:dateAx>
        <c:axId val="18121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318016"/>
        <c:crosses val="autoZero"/>
        <c:auto val="1"/>
        <c:lblOffset val="100"/>
        <c:baseTimeUnit val="years"/>
      </c:dateAx>
      <c:valAx>
        <c:axId val="181318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21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327744"/>
        <c:axId val="181354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327744"/>
        <c:axId val="181354496"/>
      </c:lineChart>
      <c:dateAx>
        <c:axId val="181327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354496"/>
        <c:crosses val="autoZero"/>
        <c:auto val="1"/>
        <c:lblOffset val="100"/>
        <c:baseTimeUnit val="years"/>
      </c:dateAx>
      <c:valAx>
        <c:axId val="181354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327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457856"/>
        <c:axId val="18245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457856"/>
        <c:axId val="182459776"/>
      </c:lineChart>
      <c:dateAx>
        <c:axId val="182457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459776"/>
        <c:crosses val="autoZero"/>
        <c:auto val="1"/>
        <c:lblOffset val="100"/>
        <c:baseTimeUnit val="years"/>
      </c:dateAx>
      <c:valAx>
        <c:axId val="18245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45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2801536"/>
        <c:axId val="182803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2801536"/>
        <c:axId val="182803456"/>
      </c:lineChart>
      <c:dateAx>
        <c:axId val="18280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2803456"/>
        <c:crosses val="autoZero"/>
        <c:auto val="1"/>
        <c:lblOffset val="100"/>
        <c:baseTimeUnit val="years"/>
      </c:dateAx>
      <c:valAx>
        <c:axId val="182803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280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1730.21</c:v>
                </c:pt>
                <c:pt idx="1">
                  <c:v>1658.54</c:v>
                </c:pt>
                <c:pt idx="2">
                  <c:v>1550</c:v>
                </c:pt>
                <c:pt idx="3">
                  <c:v>1540.2</c:v>
                </c:pt>
                <c:pt idx="4">
                  <c:v>1508.4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390976"/>
        <c:axId val="183392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430.64</c:v>
                </c:pt>
                <c:pt idx="1">
                  <c:v>446.63</c:v>
                </c:pt>
                <c:pt idx="2">
                  <c:v>416.91</c:v>
                </c:pt>
                <c:pt idx="3">
                  <c:v>392.19</c:v>
                </c:pt>
                <c:pt idx="4">
                  <c:v>413.5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390976"/>
        <c:axId val="183392896"/>
      </c:lineChart>
      <c:dateAx>
        <c:axId val="183390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3392896"/>
        <c:crosses val="autoZero"/>
        <c:auto val="1"/>
        <c:lblOffset val="100"/>
        <c:baseTimeUnit val="years"/>
      </c:dateAx>
      <c:valAx>
        <c:axId val="183392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390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50.73</c:v>
                </c:pt>
                <c:pt idx="1">
                  <c:v>52.5</c:v>
                </c:pt>
                <c:pt idx="2">
                  <c:v>54.61</c:v>
                </c:pt>
                <c:pt idx="3">
                  <c:v>54.58</c:v>
                </c:pt>
                <c:pt idx="4">
                  <c:v>49.81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073472"/>
        <c:axId val="186075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58.78</c:v>
                </c:pt>
                <c:pt idx="1">
                  <c:v>58.53</c:v>
                </c:pt>
                <c:pt idx="2">
                  <c:v>57.93</c:v>
                </c:pt>
                <c:pt idx="3">
                  <c:v>57.03</c:v>
                </c:pt>
                <c:pt idx="4">
                  <c:v>55.84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073472"/>
        <c:axId val="186075392"/>
      </c:lineChart>
      <c:dateAx>
        <c:axId val="1860734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075392"/>
        <c:crosses val="autoZero"/>
        <c:auto val="1"/>
        <c:lblOffset val="100"/>
        <c:baseTimeUnit val="years"/>
      </c:dateAx>
      <c:valAx>
        <c:axId val="186075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0734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164.35</c:v>
                </c:pt>
                <c:pt idx="1">
                  <c:v>162.5</c:v>
                </c:pt>
                <c:pt idx="2">
                  <c:v>303.73</c:v>
                </c:pt>
                <c:pt idx="3">
                  <c:v>302.33</c:v>
                </c:pt>
                <c:pt idx="4">
                  <c:v>322.44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101760"/>
        <c:axId val="186103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257.02999999999997</c:v>
                </c:pt>
                <c:pt idx="1">
                  <c:v>266.57</c:v>
                </c:pt>
                <c:pt idx="2">
                  <c:v>276.93</c:v>
                </c:pt>
                <c:pt idx="3">
                  <c:v>283.73</c:v>
                </c:pt>
                <c:pt idx="4">
                  <c:v>287.57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6101760"/>
        <c:axId val="186103680"/>
      </c:lineChart>
      <c:dateAx>
        <c:axId val="18610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6103680"/>
        <c:crosses val="autoZero"/>
        <c:auto val="1"/>
        <c:lblOffset val="100"/>
        <c:baseTimeUnit val="years"/>
      </c:dateAx>
      <c:valAx>
        <c:axId val="186103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6101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【346.13】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【75.78】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【268.69】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K1" zoomScaleNormal="100" workbookViewId="0">
      <selection activeCell="BL16" sqref="BL16:BZ44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石川県　輪島市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K3</v>
      </c>
      <c r="X8" s="72"/>
      <c r="Y8" s="72"/>
      <c r="Z8" s="72"/>
      <c r="AA8" s="72"/>
      <c r="AB8" s="72"/>
      <c r="AC8" s="72"/>
      <c r="AD8" s="73" t="s">
        <v>124</v>
      </c>
      <c r="AE8" s="73"/>
      <c r="AF8" s="73"/>
      <c r="AG8" s="73"/>
      <c r="AH8" s="73"/>
      <c r="AI8" s="73"/>
      <c r="AJ8" s="73"/>
      <c r="AK8" s="4"/>
      <c r="AL8" s="67">
        <f>データ!S6</f>
        <v>28273</v>
      </c>
      <c r="AM8" s="67"/>
      <c r="AN8" s="67"/>
      <c r="AO8" s="67"/>
      <c r="AP8" s="67"/>
      <c r="AQ8" s="67"/>
      <c r="AR8" s="67"/>
      <c r="AS8" s="67"/>
      <c r="AT8" s="66">
        <f>データ!T6</f>
        <v>426.32</v>
      </c>
      <c r="AU8" s="66"/>
      <c r="AV8" s="66"/>
      <c r="AW8" s="66"/>
      <c r="AX8" s="66"/>
      <c r="AY8" s="66"/>
      <c r="AZ8" s="66"/>
      <c r="BA8" s="66"/>
      <c r="BB8" s="66">
        <f>データ!U6</f>
        <v>66.319999999999993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36.11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2980</v>
      </c>
      <c r="AE10" s="67"/>
      <c r="AF10" s="67"/>
      <c r="AG10" s="67"/>
      <c r="AH10" s="67"/>
      <c r="AI10" s="67"/>
      <c r="AJ10" s="67"/>
      <c r="AK10" s="2"/>
      <c r="AL10" s="67">
        <f>データ!V6</f>
        <v>10052</v>
      </c>
      <c r="AM10" s="67"/>
      <c r="AN10" s="67"/>
      <c r="AO10" s="67"/>
      <c r="AP10" s="67"/>
      <c r="AQ10" s="67"/>
      <c r="AR10" s="67"/>
      <c r="AS10" s="67"/>
      <c r="AT10" s="66">
        <f>データ!W6</f>
        <v>16.8</v>
      </c>
      <c r="AU10" s="66"/>
      <c r="AV10" s="66"/>
      <c r="AW10" s="66"/>
      <c r="AX10" s="66"/>
      <c r="AY10" s="66"/>
      <c r="AZ10" s="66"/>
      <c r="BA10" s="66"/>
      <c r="BB10" s="66">
        <f>データ!X6</f>
        <v>598.33000000000004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125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123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【346.13】</v>
      </c>
      <c r="I86" s="26" t="str">
        <f>データ!CA6</f>
        <v>【59.83】</v>
      </c>
      <c r="J86" s="26" t="str">
        <f>データ!CL6</f>
        <v>【268.69】</v>
      </c>
      <c r="K86" s="26" t="str">
        <f>データ!CW6</f>
        <v>【61.71】</v>
      </c>
      <c r="L86" s="26" t="str">
        <f>データ!DH6</f>
        <v>【75.78】</v>
      </c>
      <c r="M86" s="26" t="s">
        <v>56</v>
      </c>
      <c r="N86" s="26" t="s">
        <v>56</v>
      </c>
      <c r="O86" s="26" t="str">
        <f>データ!EO6</f>
        <v>【-】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172049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石川県　輪島市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36.11</v>
      </c>
      <c r="Q6" s="34">
        <f t="shared" si="3"/>
        <v>100</v>
      </c>
      <c r="R6" s="34">
        <f t="shared" si="3"/>
        <v>2980</v>
      </c>
      <c r="S6" s="34">
        <f t="shared" si="3"/>
        <v>28273</v>
      </c>
      <c r="T6" s="34">
        <f t="shared" si="3"/>
        <v>426.32</v>
      </c>
      <c r="U6" s="34">
        <f t="shared" si="3"/>
        <v>66.319999999999993</v>
      </c>
      <c r="V6" s="34">
        <f t="shared" si="3"/>
        <v>10052</v>
      </c>
      <c r="W6" s="34">
        <f t="shared" si="3"/>
        <v>16.8</v>
      </c>
      <c r="X6" s="34">
        <f t="shared" si="3"/>
        <v>598.33000000000004</v>
      </c>
      <c r="Y6" s="35">
        <f>IF(Y7="",NA(),Y7)</f>
        <v>75.75</v>
      </c>
      <c r="Z6" s="35">
        <f t="shared" ref="Z6:AH6" si="4">IF(Z7="",NA(),Z7)</f>
        <v>67.86</v>
      </c>
      <c r="AA6" s="35">
        <f t="shared" si="4"/>
        <v>64.92</v>
      </c>
      <c r="AB6" s="35">
        <f t="shared" si="4"/>
        <v>57.56</v>
      </c>
      <c r="AC6" s="35">
        <f t="shared" si="4"/>
        <v>61.92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1730.21</v>
      </c>
      <c r="BG6" s="35">
        <f t="shared" ref="BG6:BO6" si="7">IF(BG7="",NA(),BG7)</f>
        <v>1658.54</v>
      </c>
      <c r="BH6" s="35">
        <f t="shared" si="7"/>
        <v>1550</v>
      </c>
      <c r="BI6" s="35">
        <f t="shared" si="7"/>
        <v>1540.2</v>
      </c>
      <c r="BJ6" s="35">
        <f t="shared" si="7"/>
        <v>1508.4</v>
      </c>
      <c r="BK6" s="35">
        <f t="shared" si="7"/>
        <v>430.64</v>
      </c>
      <c r="BL6" s="35">
        <f t="shared" si="7"/>
        <v>446.63</v>
      </c>
      <c r="BM6" s="35">
        <f t="shared" si="7"/>
        <v>416.91</v>
      </c>
      <c r="BN6" s="35">
        <f t="shared" si="7"/>
        <v>392.19</v>
      </c>
      <c r="BO6" s="35">
        <f t="shared" si="7"/>
        <v>413.5</v>
      </c>
      <c r="BP6" s="34" t="str">
        <f>IF(BP7="","",IF(BP7="-","【-】","【"&amp;SUBSTITUTE(TEXT(BP7,"#,##0.00"),"-","△")&amp;"】"))</f>
        <v>【346.13】</v>
      </c>
      <c r="BQ6" s="35">
        <f>IF(BQ7="",NA(),BQ7)</f>
        <v>50.73</v>
      </c>
      <c r="BR6" s="35">
        <f t="shared" ref="BR6:BZ6" si="8">IF(BR7="",NA(),BR7)</f>
        <v>52.5</v>
      </c>
      <c r="BS6" s="35">
        <f t="shared" si="8"/>
        <v>54.61</v>
      </c>
      <c r="BT6" s="35">
        <f t="shared" si="8"/>
        <v>54.58</v>
      </c>
      <c r="BU6" s="35">
        <f t="shared" si="8"/>
        <v>49.81</v>
      </c>
      <c r="BV6" s="35">
        <f t="shared" si="8"/>
        <v>58.78</v>
      </c>
      <c r="BW6" s="35">
        <f t="shared" si="8"/>
        <v>58.53</v>
      </c>
      <c r="BX6" s="35">
        <f t="shared" si="8"/>
        <v>57.93</v>
      </c>
      <c r="BY6" s="35">
        <f t="shared" si="8"/>
        <v>57.03</v>
      </c>
      <c r="BZ6" s="35">
        <f t="shared" si="8"/>
        <v>55.84</v>
      </c>
      <c r="CA6" s="34" t="str">
        <f>IF(CA7="","",IF(CA7="-","【-】","【"&amp;SUBSTITUTE(TEXT(CA7,"#,##0.00"),"-","△")&amp;"】"))</f>
        <v>【59.83】</v>
      </c>
      <c r="CB6" s="35">
        <f>IF(CB7="",NA(),CB7)</f>
        <v>164.35</v>
      </c>
      <c r="CC6" s="35">
        <f t="shared" ref="CC6:CK6" si="9">IF(CC7="",NA(),CC7)</f>
        <v>162.5</v>
      </c>
      <c r="CD6" s="35">
        <f t="shared" si="9"/>
        <v>303.73</v>
      </c>
      <c r="CE6" s="35">
        <f t="shared" si="9"/>
        <v>302.33</v>
      </c>
      <c r="CF6" s="35">
        <f t="shared" si="9"/>
        <v>322.44</v>
      </c>
      <c r="CG6" s="35">
        <f t="shared" si="9"/>
        <v>257.02999999999997</v>
      </c>
      <c r="CH6" s="35">
        <f t="shared" si="9"/>
        <v>266.57</v>
      </c>
      <c r="CI6" s="35">
        <f t="shared" si="9"/>
        <v>276.93</v>
      </c>
      <c r="CJ6" s="35">
        <f t="shared" si="9"/>
        <v>283.73</v>
      </c>
      <c r="CK6" s="35">
        <f t="shared" si="9"/>
        <v>287.57</v>
      </c>
      <c r="CL6" s="34" t="str">
        <f>IF(CL7="","",IF(CL7="-","【-】","【"&amp;SUBSTITUTE(TEXT(CL7,"#,##0.00"),"-","△")&amp;"】"))</f>
        <v>【268.69】</v>
      </c>
      <c r="CM6" s="35">
        <f>IF(CM7="",NA(),CM7)</f>
        <v>100</v>
      </c>
      <c r="CN6" s="35">
        <f t="shared" ref="CN6:CV6" si="10">IF(CN7="",NA(),CN7)</f>
        <v>100</v>
      </c>
      <c r="CO6" s="35">
        <f t="shared" si="10"/>
        <v>100</v>
      </c>
      <c r="CP6" s="35">
        <f t="shared" si="10"/>
        <v>53.73</v>
      </c>
      <c r="CQ6" s="35">
        <f t="shared" si="10"/>
        <v>54.19</v>
      </c>
      <c r="CR6" s="35">
        <f t="shared" si="10"/>
        <v>61.93</v>
      </c>
      <c r="CS6" s="35">
        <f t="shared" si="10"/>
        <v>58.06</v>
      </c>
      <c r="CT6" s="35">
        <f t="shared" si="10"/>
        <v>59.08</v>
      </c>
      <c r="CU6" s="35">
        <f t="shared" si="10"/>
        <v>58.25</v>
      </c>
      <c r="CV6" s="35">
        <f t="shared" si="10"/>
        <v>61.55</v>
      </c>
      <c r="CW6" s="34" t="str">
        <f>IF(CW7="","",IF(CW7="-","【-】","【"&amp;SUBSTITUTE(TEXT(CW7,"#,##0.00"),"-","△")&amp;"】"))</f>
        <v>【61.71】</v>
      </c>
      <c r="CX6" s="35">
        <f>IF(CX7="",NA(),CX7)</f>
        <v>13.25</v>
      </c>
      <c r="CY6" s="35">
        <f t="shared" ref="CY6:DG6" si="11">IF(CY7="",NA(),CY7)</f>
        <v>13.96</v>
      </c>
      <c r="CZ6" s="35">
        <f t="shared" si="11"/>
        <v>14.51</v>
      </c>
      <c r="DA6" s="35">
        <f t="shared" si="11"/>
        <v>15.26</v>
      </c>
      <c r="DB6" s="35">
        <f t="shared" si="11"/>
        <v>15.7</v>
      </c>
      <c r="DC6" s="35">
        <f t="shared" si="11"/>
        <v>77.25</v>
      </c>
      <c r="DD6" s="35">
        <f t="shared" si="11"/>
        <v>75.790000000000006</v>
      </c>
      <c r="DE6" s="35">
        <f t="shared" si="11"/>
        <v>77.12</v>
      </c>
      <c r="DF6" s="35">
        <f t="shared" si="11"/>
        <v>68.150000000000006</v>
      </c>
      <c r="DG6" s="35">
        <f t="shared" si="11"/>
        <v>67.489999999999995</v>
      </c>
      <c r="DH6" s="34" t="str">
        <f>IF(DH7="","",IF(DH7="-","【-】","【"&amp;SUBSTITUTE(TEXT(DH7,"#,##0.00"),"-","△")&amp;"】"))</f>
        <v>【75.78】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15">
      <c r="A7" s="28"/>
      <c r="B7" s="37">
        <v>2016</v>
      </c>
      <c r="C7" s="37">
        <v>172049</v>
      </c>
      <c r="D7" s="37">
        <v>47</v>
      </c>
      <c r="E7" s="37">
        <v>18</v>
      </c>
      <c r="F7" s="37">
        <v>0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36.11</v>
      </c>
      <c r="Q7" s="38">
        <v>100</v>
      </c>
      <c r="R7" s="38">
        <v>2980</v>
      </c>
      <c r="S7" s="38">
        <v>28273</v>
      </c>
      <c r="T7" s="38">
        <v>426.32</v>
      </c>
      <c r="U7" s="38">
        <v>66.319999999999993</v>
      </c>
      <c r="V7" s="38">
        <v>10052</v>
      </c>
      <c r="W7" s="38">
        <v>16.8</v>
      </c>
      <c r="X7" s="38">
        <v>598.33000000000004</v>
      </c>
      <c r="Y7" s="38">
        <v>75.75</v>
      </c>
      <c r="Z7" s="38">
        <v>67.86</v>
      </c>
      <c r="AA7" s="38">
        <v>64.92</v>
      </c>
      <c r="AB7" s="38">
        <v>57.56</v>
      </c>
      <c r="AC7" s="38">
        <v>61.92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1730.21</v>
      </c>
      <c r="BG7" s="38">
        <v>1658.54</v>
      </c>
      <c r="BH7" s="38">
        <v>1550</v>
      </c>
      <c r="BI7" s="38">
        <v>1540.2</v>
      </c>
      <c r="BJ7" s="38">
        <v>1508.4</v>
      </c>
      <c r="BK7" s="38">
        <v>430.64</v>
      </c>
      <c r="BL7" s="38">
        <v>446.63</v>
      </c>
      <c r="BM7" s="38">
        <v>416.91</v>
      </c>
      <c r="BN7" s="38">
        <v>392.19</v>
      </c>
      <c r="BO7" s="38">
        <v>413.5</v>
      </c>
      <c r="BP7" s="38">
        <v>346.13</v>
      </c>
      <c r="BQ7" s="38">
        <v>50.73</v>
      </c>
      <c r="BR7" s="38">
        <v>52.5</v>
      </c>
      <c r="BS7" s="38">
        <v>54.61</v>
      </c>
      <c r="BT7" s="38">
        <v>54.58</v>
      </c>
      <c r="BU7" s="38">
        <v>49.81</v>
      </c>
      <c r="BV7" s="38">
        <v>58.78</v>
      </c>
      <c r="BW7" s="38">
        <v>58.53</v>
      </c>
      <c r="BX7" s="38">
        <v>57.93</v>
      </c>
      <c r="BY7" s="38">
        <v>57.03</v>
      </c>
      <c r="BZ7" s="38">
        <v>55.84</v>
      </c>
      <c r="CA7" s="38">
        <v>59.83</v>
      </c>
      <c r="CB7" s="38">
        <v>164.35</v>
      </c>
      <c r="CC7" s="38">
        <v>162.5</v>
      </c>
      <c r="CD7" s="38">
        <v>303.73</v>
      </c>
      <c r="CE7" s="38">
        <v>302.33</v>
      </c>
      <c r="CF7" s="38">
        <v>322.44</v>
      </c>
      <c r="CG7" s="38">
        <v>257.02999999999997</v>
      </c>
      <c r="CH7" s="38">
        <v>266.57</v>
      </c>
      <c r="CI7" s="38">
        <v>276.93</v>
      </c>
      <c r="CJ7" s="38">
        <v>283.73</v>
      </c>
      <c r="CK7" s="38">
        <v>287.57</v>
      </c>
      <c r="CL7" s="38">
        <v>268.69</v>
      </c>
      <c r="CM7" s="38">
        <v>100</v>
      </c>
      <c r="CN7" s="38">
        <v>100</v>
      </c>
      <c r="CO7" s="38">
        <v>100</v>
      </c>
      <c r="CP7" s="38">
        <v>53.73</v>
      </c>
      <c r="CQ7" s="38">
        <v>54.19</v>
      </c>
      <c r="CR7" s="38">
        <v>61.93</v>
      </c>
      <c r="CS7" s="38">
        <v>58.06</v>
      </c>
      <c r="CT7" s="38">
        <v>59.08</v>
      </c>
      <c r="CU7" s="38">
        <v>58.25</v>
      </c>
      <c r="CV7" s="38">
        <v>61.55</v>
      </c>
      <c r="CW7" s="38">
        <v>61.71</v>
      </c>
      <c r="CX7" s="38">
        <v>13.25</v>
      </c>
      <c r="CY7" s="38">
        <v>13.96</v>
      </c>
      <c r="CZ7" s="38">
        <v>14.51</v>
      </c>
      <c r="DA7" s="38">
        <v>15.26</v>
      </c>
      <c r="DB7" s="38">
        <v>15.7</v>
      </c>
      <c r="DC7" s="38">
        <v>77.25</v>
      </c>
      <c r="DD7" s="38">
        <v>75.790000000000006</v>
      </c>
      <c r="DE7" s="38">
        <v>77.12</v>
      </c>
      <c r="DF7" s="38">
        <v>68.150000000000006</v>
      </c>
      <c r="DG7" s="38">
        <v>67.489999999999995</v>
      </c>
      <c r="DH7" s="38">
        <v>75.78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115</v>
      </c>
      <c r="EF7" s="38" t="s">
        <v>115</v>
      </c>
      <c r="EG7" s="38" t="s">
        <v>115</v>
      </c>
      <c r="EH7" s="38" t="s">
        <v>115</v>
      </c>
      <c r="EI7" s="38" t="s">
        <v>115</v>
      </c>
      <c r="EJ7" s="38" t="s">
        <v>115</v>
      </c>
      <c r="EK7" s="38" t="s">
        <v>115</v>
      </c>
      <c r="EL7" s="38" t="s">
        <v>115</v>
      </c>
      <c r="EM7" s="38" t="s">
        <v>115</v>
      </c>
      <c r="EN7" s="38" t="s">
        <v>115</v>
      </c>
      <c r="EO7" s="38" t="s">
        <v>115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2018-02-13T01:33:22Z</cp:lastPrinted>
  <dcterms:created xsi:type="dcterms:W3CDTF">2017-12-25T02:40:29Z</dcterms:created>
  <dcterms:modified xsi:type="dcterms:W3CDTF">2018-02-13T02:17:02Z</dcterms:modified>
  <cp:category/>
</cp:coreProperties>
</file>