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N6" i="5"/>
  <c r="B10" i="4" s="1"/>
  <c r="M6" i="5"/>
  <c r="L6" i="5"/>
  <c r="W8" i="4" s="1"/>
  <c r="K6" i="5"/>
  <c r="J6" i="5"/>
  <c r="I8" i="4" s="1"/>
  <c r="I6" i="5"/>
  <c r="H6" i="5"/>
  <c r="B6" i="4" s="1"/>
  <c r="G6" i="5"/>
  <c r="F6" i="5"/>
  <c r="E6" i="5"/>
  <c r="D6" i="5"/>
  <c r="C6" i="5"/>
  <c r="B6" i="5"/>
  <c r="B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W10" i="4"/>
  <c r="P10" i="4"/>
  <c r="I10" i="4"/>
  <c r="BB8" i="4"/>
  <c r="AT8" i="4"/>
  <c r="P8" i="4"/>
  <c r="B8" i="4"/>
  <c r="F10" i="5" l="1"/>
  <c r="C10" i="5"/>
  <c r="D10" i="5"/>
  <c r="E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<sst xmlns="http://schemas.openxmlformats.org/spreadsheetml/2006/main" count="240" uniqueCount="125">
  <si>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</si>
  <si>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</si>
  <si>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</si>
  <si>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</si>
  <si>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</si>
  <si>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</si>
  <si>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</si>
  <si>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</si>
  <si>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</si>
  <si>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</si>
  <si>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</si>
  <si>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</si>
  <si>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</si>
  <si>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</si>
  <si>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</si>
  <si>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</si>
  <si>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</si>
  <si>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</si>
  <si>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</si>
  <si>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</si>
  <si>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</si>
  <si>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</si>
  <si>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</si>
  <si>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</si>
  <si>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</si>
  <si>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</si>
  <si>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</si>
  <si>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</si>
  <si>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</si>
  <si>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</si>
  <si>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</si>
  <si>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</si>
  <si>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</si>
  <si>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</si>
  <si>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</si>
  <si>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</si>
  <si>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</si>
  <si>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</si>
  <si>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</si>
  <si>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</si>
  <si>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</si>
  <si>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</si>
  <si>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</si>
  <si>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</si>
  <si>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</si>
  <si>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</si>
  <si>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</si>
  <si>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</si>
  <si>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</si>
  <si>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</si>
  <si>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</si>
  <si>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</si>
  <si>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</si>
  <si>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</si>
  <si>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</si>
  <si>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</si>
  <si>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</si>
  <si>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</si>
  <si>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</si>
  <si>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</si>
  <si>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</si>
  <si>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</si>
  <si>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</si>
  <si>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</si>
  <si>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</si>
  <si>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</si>
  <si>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</si>
  <si>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</si>
  <si>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</si>
  <si>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</si>
  <si>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</si>
  <si>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</si>
  <si>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</si>
  <si>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</si>
  <si>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</si>
  <si>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</si>
  <si>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</si>
  <si>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</si>
  <si>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</si>
  <si>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</si>
  <si>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</si>
  <si>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</si>
  <si>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</si>
  <si>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</si>
  <si>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</si>
  <si>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</si>
  <si>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</si>
  <si>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</si>
  <si>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</si>
  <si>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</si>
  <si>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</si>
  <si>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</si>
  <si>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</si>
  <si>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</si>
  <si>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</si>
  <si>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</si>
  <si>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</si>
  <si>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</si>
  <si>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</si>
  <si>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</si>
  <si>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</si>
  <si>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</si>
  <si>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</si>
  <si>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</si>
  <si>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</si>
  <si>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</si>
  <si>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</si>
  <si>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</si>
  <si>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</si>
  <si>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加賀市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</si>
  <si>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</si>
  <si>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</si>
  <si>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</si>
  <si>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</si>
  <si>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</si>
  <si>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</si>
  <si>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</si>
  <si>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</si>
  <si>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</si>
  <si>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</si>
  <si>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</si>
  <si>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本市では、平成２９年度より地方公営企業法を適用したとにより、平成２８年度決算では①有形固定資産減価償却率や②管渠老朽化率は未算定となっています。
　また、現在整備中の区域は平成３０年度をもって整備が完了となり、今後の施設の更新や統合については、平成２９年度から着手している施設の最適整備構想の中で調査、検討を進めているところです。
　最適整備構想の結果を踏まえて今後の整備を行うことから、現在は管渠の更新を行っておらず、③管渠改善率は０％となっています。</t>
    <rPh sb="80" eb="82">
      <t>ゲンザイ</t>
    </rPh>
    <rPh sb="82" eb="84">
      <t>セイビ</t>
    </rPh>
    <rPh sb="84" eb="85">
      <t>ナカ</t>
    </rPh>
    <rPh sb="86" eb="88">
      <t>クイキ</t>
    </rPh>
    <rPh sb="89" eb="91">
      <t>ヘイセイ</t>
    </rPh>
    <rPh sb="93" eb="94">
      <t>ネン</t>
    </rPh>
    <rPh sb="94" eb="95">
      <t>ド</t>
    </rPh>
    <rPh sb="99" eb="101">
      <t>セイビ</t>
    </rPh>
    <rPh sb="102" eb="104">
      <t>カンリョウ</t>
    </rPh>
    <rPh sb="108" eb="110">
      <t>コンゴ</t>
    </rPh>
    <rPh sb="200" eb="202">
      <t>カンキョ</t>
    </rPh>
    <phoneticPr fontId="4"/>
  </si>
  <si>
    <t>　本市の下水道事業は、平成２９年度より地方公営企業法の全部を適用し、経理を開始したところです。このため、平成２８年度は出納整理期間のない打切決算であり、年度末の収入の一部が未収入となったことから、④企業債残高対事業規模比率や⑤経費回収率は前年度と比較して比率が悪化していますが、これは経営状況が前年度と比較して、悪くなったことを示すものではありません。
　また、⑧水洗化率については、平成２２年度の新規供用開始（１地区）以後、新規の管渠布設はないために、下水道への新規接続者の増加により、緩やかに上昇しています。なお、下水道整備済区域の未加入者に対して、貸付の制度を設けているほか、委託職員の訪問により加入促進の取り組みを行っています。
　今後は、平成３０年度に整備を終える区域の新規接続に伴う収入増加や、平成３０年度に企業債残高、平成３３年度に企業債償還についてそれぞれピークを迎える予定であることから、④⑤の比率は改善していくことが見込まれます。</t>
    <rPh sb="324" eb="326">
      <t>ヘイセイ</t>
    </rPh>
    <rPh sb="328" eb="329">
      <t>ネン</t>
    </rPh>
    <rPh sb="329" eb="330">
      <t>ド</t>
    </rPh>
    <rPh sb="331" eb="333">
      <t>セイビ</t>
    </rPh>
    <rPh sb="334" eb="335">
      <t>オ</t>
    </rPh>
    <rPh sb="337" eb="339">
      <t>クイキ</t>
    </rPh>
    <rPh sb="340" eb="342">
      <t>シンキ</t>
    </rPh>
    <rPh sb="342" eb="344">
      <t>セツゾク</t>
    </rPh>
    <rPh sb="345" eb="346">
      <t>トモナ</t>
    </rPh>
    <rPh sb="353" eb="355">
      <t>ヘイセイ</t>
    </rPh>
    <rPh sb="357" eb="358">
      <t>ネン</t>
    </rPh>
    <rPh sb="358" eb="359">
      <t>ド</t>
    </rPh>
    <rPh sb="360" eb="362">
      <t>キギョウ</t>
    </rPh>
    <rPh sb="362" eb="363">
      <t>サイ</t>
    </rPh>
    <rPh sb="363" eb="365">
      <t>ザンダカ</t>
    </rPh>
    <phoneticPr fontId="4"/>
  </si>
  <si>
    <t>　本市の下水道事業は、平成２９年度より地方公営企業法の全部を適用し、経理を開始したところです。このため、平成２８年度は出納整理期間のない打切決算であり、一部の指標は前年度と比較して悪化していますが、これは打切決算の影響であって、経営状況が前年度と比較して悪くなったことを示すものではありません。
　今後は地方公営企業法適用のメリットを活かして、財務状況を適切に把握しながら経営戦略を策定し、適切な料金水準について検討を進めていくほか、施設の更新や統合については、平成２９年度から着手している施設の最適整備構想の中で調査、検討を進めていきます。</t>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</si>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</sst>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195776"/>
        <c:axId val="1451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45195776"/>
        <c:axId val="145198464"/>
      </c:lineChart>
      <c:dateAx>
        <c:axId val="145195776"/>
        <c:scaling>
          <c:orientation val="minMax"/>
        </c:scaling>
        <c:delete val="1"/>
        <c:axPos val="b"/>
        <c:numFmt formatCode="ge" sourceLinked="1"/>
        <c:majorTickMark val="none"/>
        <c:minorTickMark val="none"/>
        <c:tickLblPos val="none"/>
        <c:crossAx val="145198464"/>
        <c:crosses val="autoZero"/>
        <c:auto val="1"/>
        <c:lblOffset val="100"/>
        <c:baseTimeUnit val="years"/>
      </c:dateAx>
      <c:valAx>
        <c:axId val="1451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42.57</c:v>
                </c:pt>
                <c:pt idx="1">
                  <c:v>45.04</c:v>
                </c:pt>
                <c:pt idx="2">
                  <c:v>45.51</c:v>
                </c:pt>
                <c:pt idx="3">
                  <c:v>46.35</c:v>
                </c:pt>
                <c:pt idx="4">
                  <c:v>48.89</c:v>
                </c:pt>
              </c:numCache>
            </c:numRef>
          </c:val>
        </c:ser>
        <c:dLbls>
          <c:showLegendKey val="0"/>
          <c:showVal val="0"/>
          <c:showCatName val="0"/>
          <c:showSerName val="0"/>
          <c:showPercent val="0"/>
          <c:showBubbleSize val="0"/>
        </c:dLbls>
        <c:gapWidth val="150"/>
        <c:axId val="86792448"/>
        <c:axId val="867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6792448"/>
        <c:axId val="86798720"/>
      </c:lineChart>
      <c:dateAx>
        <c:axId val="86792448"/>
        <c:scaling>
          <c:orientation val="minMax"/>
        </c:scaling>
        <c:delete val="1"/>
        <c:axPos val="b"/>
        <c:numFmt formatCode="ge" sourceLinked="1"/>
        <c:majorTickMark val="none"/>
        <c:minorTickMark val="none"/>
        <c:tickLblPos val="none"/>
        <c:crossAx val="86798720"/>
        <c:crosses val="autoZero"/>
        <c:auto val="1"/>
        <c:lblOffset val="100"/>
        <c:baseTimeUnit val="years"/>
      </c:dateAx>
      <c:valAx>
        <c:axId val="867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83.3</c:v>
                </c:pt>
                <c:pt idx="1">
                  <c:v>86.19</c:v>
                </c:pt>
                <c:pt idx="2">
                  <c:v>88.34</c:v>
                </c:pt>
                <c:pt idx="3">
                  <c:v>89.68</c:v>
                </c:pt>
                <c:pt idx="4">
                  <c:v>90.32</c:v>
                </c:pt>
              </c:numCache>
            </c:numRef>
          </c:val>
        </c:ser>
        <c:dLbls>
          <c:showLegendKey val="0"/>
          <c:showVal val="0"/>
          <c:showCatName val="0"/>
          <c:showSerName val="0"/>
          <c:showPercent val="0"/>
          <c:showBubbleSize val="0"/>
        </c:dLbls>
        <c:gapWidth val="150"/>
        <c:axId val="86812544"/>
        <c:axId val="868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6812544"/>
        <c:axId val="86822912"/>
      </c:lineChart>
      <c:dateAx>
        <c:axId val="86812544"/>
        <c:scaling>
          <c:orientation val="minMax"/>
        </c:scaling>
        <c:delete val="1"/>
        <c:axPos val="b"/>
        <c:numFmt formatCode="ge" sourceLinked="1"/>
        <c:majorTickMark val="none"/>
        <c:minorTickMark val="none"/>
        <c:tickLblPos val="none"/>
        <c:crossAx val="86822912"/>
        <c:crosses val="autoZero"/>
        <c:auto val="1"/>
        <c:lblOffset val="100"/>
        <c:baseTimeUnit val="years"/>
      </c:dateAx>
      <c:valAx>
        <c:axId val="868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53.71</c:v>
                </c:pt>
                <c:pt idx="1">
                  <c:v>74.94</c:v>
                </c:pt>
                <c:pt idx="2">
                  <c:v>72.540000000000006</c:v>
                </c:pt>
                <c:pt idx="3">
                  <c:v>67.16</c:v>
                </c:pt>
                <c:pt idx="4">
                  <c:v>65.930000000000007</c:v>
                </c:pt>
              </c:numCache>
            </c:numRef>
          </c:val>
        </c:ser>
        <c:dLbls>
          <c:showLegendKey val="0"/>
          <c:showVal val="0"/>
          <c:showCatName val="0"/>
          <c:showSerName val="0"/>
          <c:showPercent val="0"/>
          <c:showBubbleSize val="0"/>
        </c:dLbls>
        <c:gapWidth val="150"/>
        <c:axId val="85407616"/>
        <c:axId val="85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07616"/>
        <c:axId val="85422080"/>
      </c:lineChart>
      <c:dateAx>
        <c:axId val="85407616"/>
        <c:scaling>
          <c:orientation val="minMax"/>
        </c:scaling>
        <c:delete val="1"/>
        <c:axPos val="b"/>
        <c:numFmt formatCode="ge" sourceLinked="1"/>
        <c:majorTickMark val="none"/>
        <c:minorTickMark val="none"/>
        <c:tickLblPos val="none"/>
        <c:crossAx val="85422080"/>
        <c:crosses val="autoZero"/>
        <c:auto val="1"/>
        <c:lblOffset val="100"/>
        <c:baseTimeUnit val="years"/>
      </c:dateAx>
      <c:valAx>
        <c:axId val="85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35904"/>
        <c:axId val="854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35904"/>
        <c:axId val="85437824"/>
      </c:lineChart>
      <c:dateAx>
        <c:axId val="85435904"/>
        <c:scaling>
          <c:orientation val="minMax"/>
        </c:scaling>
        <c:delete val="1"/>
        <c:axPos val="b"/>
        <c:numFmt formatCode="ge" sourceLinked="1"/>
        <c:majorTickMark val="none"/>
        <c:minorTickMark val="none"/>
        <c:tickLblPos val="none"/>
        <c:crossAx val="85437824"/>
        <c:crosses val="autoZero"/>
        <c:auto val="1"/>
        <c:lblOffset val="100"/>
        <c:baseTimeUnit val="years"/>
      </c:dateAx>
      <c:valAx>
        <c:axId val="854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56000"/>
        <c:axId val="854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56000"/>
        <c:axId val="85457920"/>
      </c:lineChart>
      <c:dateAx>
        <c:axId val="85456000"/>
        <c:scaling>
          <c:orientation val="minMax"/>
        </c:scaling>
        <c:delete val="1"/>
        <c:axPos val="b"/>
        <c:numFmt formatCode="ge" sourceLinked="1"/>
        <c:majorTickMark val="none"/>
        <c:minorTickMark val="none"/>
        <c:tickLblPos val="none"/>
        <c:crossAx val="85457920"/>
        <c:crosses val="autoZero"/>
        <c:auto val="1"/>
        <c:lblOffset val="100"/>
        <c:baseTimeUnit val="years"/>
      </c:dateAx>
      <c:valAx>
        <c:axId val="854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25056"/>
        <c:axId val="865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25056"/>
        <c:axId val="86526976"/>
      </c:lineChart>
      <c:dateAx>
        <c:axId val="86525056"/>
        <c:scaling>
          <c:orientation val="minMax"/>
        </c:scaling>
        <c:delete val="1"/>
        <c:axPos val="b"/>
        <c:numFmt formatCode="ge" sourceLinked="1"/>
        <c:majorTickMark val="none"/>
        <c:minorTickMark val="none"/>
        <c:tickLblPos val="none"/>
        <c:crossAx val="86526976"/>
        <c:crosses val="autoZero"/>
        <c:auto val="1"/>
        <c:lblOffset val="100"/>
        <c:baseTimeUnit val="years"/>
      </c:dateAx>
      <c:valAx>
        <c:axId val="86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41056"/>
        <c:axId val="865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41056"/>
        <c:axId val="86542976"/>
      </c:lineChart>
      <c:dateAx>
        <c:axId val="86541056"/>
        <c:scaling>
          <c:orientation val="minMax"/>
        </c:scaling>
        <c:delete val="1"/>
        <c:axPos val="b"/>
        <c:numFmt formatCode="ge" sourceLinked="1"/>
        <c:majorTickMark val="none"/>
        <c:minorTickMark val="none"/>
        <c:tickLblPos val="none"/>
        <c:crossAx val="86542976"/>
        <c:crosses val="autoZero"/>
        <c:auto val="1"/>
        <c:lblOffset val="100"/>
        <c:baseTimeUnit val="years"/>
      </c:dateAx>
      <c:valAx>
        <c:axId val="865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2620.31</c:v>
                </c:pt>
                <c:pt idx="1">
                  <c:v>2155.9699999999998</c:v>
                </c:pt>
                <c:pt idx="2">
                  <c:v>2044.4</c:v>
                </c:pt>
                <c:pt idx="3">
                  <c:v>1115.1600000000001</c:v>
                </c:pt>
                <c:pt idx="4">
                  <c:v>2303.79</c:v>
                </c:pt>
              </c:numCache>
            </c:numRef>
          </c:val>
        </c:ser>
        <c:dLbls>
          <c:showLegendKey val="0"/>
          <c:showVal val="0"/>
          <c:showCatName val="0"/>
          <c:showSerName val="0"/>
          <c:showPercent val="0"/>
          <c:showBubbleSize val="0"/>
        </c:dLbls>
        <c:gapWidth val="150"/>
        <c:axId val="86573440"/>
        <c:axId val="865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6573440"/>
        <c:axId val="86575360"/>
      </c:lineChart>
      <c:dateAx>
        <c:axId val="86573440"/>
        <c:scaling>
          <c:orientation val="minMax"/>
        </c:scaling>
        <c:delete val="1"/>
        <c:axPos val="b"/>
        <c:numFmt formatCode="ge" sourceLinked="1"/>
        <c:majorTickMark val="none"/>
        <c:minorTickMark val="none"/>
        <c:tickLblPos val="none"/>
        <c:crossAx val="86575360"/>
        <c:crosses val="autoZero"/>
        <c:auto val="1"/>
        <c:lblOffset val="100"/>
        <c:baseTimeUnit val="years"/>
      </c:dateAx>
      <c:valAx>
        <c:axId val="865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51.12</c:v>
                </c:pt>
                <c:pt idx="1">
                  <c:v>76.959999999999994</c:v>
                </c:pt>
                <c:pt idx="2">
                  <c:v>77.790000000000006</c:v>
                </c:pt>
                <c:pt idx="3">
                  <c:v>76.959999999999994</c:v>
                </c:pt>
                <c:pt idx="4">
                  <c:v>74.28</c:v>
                </c:pt>
              </c:numCache>
            </c:numRef>
          </c:val>
        </c:ser>
        <c:dLbls>
          <c:showLegendKey val="0"/>
          <c:showVal val="0"/>
          <c:showCatName val="0"/>
          <c:showSerName val="0"/>
          <c:showPercent val="0"/>
          <c:showBubbleSize val="0"/>
        </c:dLbls>
        <c:gapWidth val="150"/>
        <c:axId val="86588800"/>
        <c:axId val="865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6588800"/>
        <c:axId val="86595072"/>
      </c:lineChart>
      <c:dateAx>
        <c:axId val="86588800"/>
        <c:scaling>
          <c:orientation val="minMax"/>
        </c:scaling>
        <c:delete val="1"/>
        <c:axPos val="b"/>
        <c:numFmt formatCode="ge" sourceLinked="1"/>
        <c:majorTickMark val="none"/>
        <c:minorTickMark val="none"/>
        <c:tickLblPos val="none"/>
        <c:crossAx val="86595072"/>
        <c:crosses val="autoZero"/>
        <c:auto val="1"/>
        <c:lblOffset val="100"/>
        <c:baseTimeUnit val="years"/>
      </c:dateAx>
      <c:valAx>
        <c:axId val="865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268.97000000000003</c:v>
                </c:pt>
                <c:pt idx="1">
                  <c:v>178.52</c:v>
                </c:pt>
                <c:pt idx="2">
                  <c:v>181.04</c:v>
                </c:pt>
                <c:pt idx="3">
                  <c:v>184.05</c:v>
                </c:pt>
                <c:pt idx="4">
                  <c:v>158.47</c:v>
                </c:pt>
              </c:numCache>
            </c:numRef>
          </c:val>
        </c:ser>
        <c:dLbls>
          <c:showLegendKey val="0"/>
          <c:showVal val="0"/>
          <c:showCatName val="0"/>
          <c:showSerName val="0"/>
          <c:showPercent val="0"/>
          <c:showBubbleSize val="0"/>
        </c:dLbls>
        <c:gapWidth val="150"/>
        <c:axId val="86624896"/>
        <c:axId val="86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6624896"/>
        <c:axId val="86631168"/>
      </c:lineChart>
      <c:dateAx>
        <c:axId val="86624896"/>
        <c:scaling>
          <c:orientation val="minMax"/>
        </c:scaling>
        <c:delete val="1"/>
        <c:axPos val="b"/>
        <c:numFmt formatCode="ge" sourceLinked="1"/>
        <c:majorTickMark val="none"/>
        <c:minorTickMark val="none"/>
        <c:tickLblPos val="none"/>
        <c:crossAx val="86631168"/>
        <c:crosses val="autoZero"/>
        <c:auto val="1"/>
        <c:lblOffset val="100"/>
        <c:baseTimeUnit val="years"/>
      </c:dateAx>
      <c:valAx>
        <c:axId val="86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AR6" sqref="AR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加賀市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68699</v>
      </c>
      <c r="AM8" s="50"/>
      <c r="AN8" s="50"/>
      <c r="AO8" s="50"/>
      <c r="AP8" s="50"/>
      <c r="AQ8" s="50"/>
      <c r="AR8" s="50"/>
      <c r="AS8" s="50"/>
      <c r="AT8" s="45">
        <f>データ!T6</f>
        <v>305.87</v>
      </c>
      <c r="AU8" s="45"/>
      <c r="AV8" s="45"/>
      <c r="AW8" s="45"/>
      <c r="AX8" s="45"/>
      <c r="AY8" s="45"/>
      <c r="AZ8" s="45"/>
      <c r="BA8" s="45"/>
      <c r="BB8" s="45">
        <f>データ!U6</f>
        <v>224.6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7.54</v>
      </c>
      <c r="Q10" s="45"/>
      <c r="R10" s="45"/>
      <c r="S10" s="45"/>
      <c r="T10" s="45"/>
      <c r="U10" s="45"/>
      <c r="V10" s="45"/>
      <c r="W10" s="45">
        <f>データ!Q6</f>
        <v>89.97</v>
      </c>
      <c r="X10" s="45"/>
      <c r="Y10" s="45"/>
      <c r="Z10" s="45"/>
      <c r="AA10" s="45"/>
      <c r="AB10" s="45"/>
      <c r="AC10" s="45"/>
      <c r="AD10" s="50">
        <f>データ!R6</f>
        <v>2700</v>
      </c>
      <c r="AE10" s="50"/>
      <c r="AF10" s="50"/>
      <c r="AG10" s="50"/>
      <c r="AH10" s="50"/>
      <c r="AI10" s="50"/>
      <c r="AJ10" s="50"/>
      <c r="AK10" s="2"/>
      <c r="AL10" s="50">
        <f>データ!V6</f>
        <v>5154</v>
      </c>
      <c r="AM10" s="50"/>
      <c r="AN10" s="50"/>
      <c r="AO10" s="50"/>
      <c r="AP10" s="50"/>
      <c r="AQ10" s="50"/>
      <c r="AR10" s="50"/>
      <c r="AS10" s="50"/>
      <c r="AT10" s="45">
        <f>データ!W6</f>
        <v>2.66</v>
      </c>
      <c r="AU10" s="45"/>
      <c r="AV10" s="45"/>
      <c r="AW10" s="45"/>
      <c r="AX10" s="45"/>
      <c r="AY10" s="45"/>
      <c r="AZ10" s="45"/>
      <c r="BA10" s="45"/>
      <c r="BB10" s="45">
        <f>データ!X6</f>
        <v>1937.59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172065</v>
      </c>
      <c r="D6" s="33">
        <f t="shared" si="3"/>
        <v>47</v>
      </c>
      <c r="E6" s="33">
        <f t="shared" si="3"/>
        <v>17</v>
      </c>
      <c r="F6" s="33">
        <f t="shared" si="3"/>
        <v>5</v>
      </c>
      <c r="G6" s="33">
        <f t="shared" si="3"/>
        <v>0</v>
      </c>
      <c r="H6" s="33" t="str">
        <f t="shared" si="3"/>
        <v>石川県　加賀市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7.54</v>
      </c>
      <c r="Q6" s="34">
        <f t="shared" si="3"/>
        <v>89.97</v>
      </c>
      <c r="R6" s="34">
        <f t="shared" si="3"/>
        <v>2700</v>
      </c>
      <c r="S6" s="34">
        <f t="shared" si="3"/>
        <v>68699</v>
      </c>
      <c r="T6" s="34">
        <f t="shared" si="3"/>
        <v>305.87</v>
      </c>
      <c r="U6" s="34">
        <f t="shared" si="3"/>
        <v>224.6</v>
      </c>
      <c r="V6" s="34">
        <f t="shared" si="3"/>
        <v>5154</v>
      </c>
      <c r="W6" s="34">
        <f t="shared" si="3"/>
        <v>2.66</v>
      </c>
      <c r="X6" s="34">
        <f t="shared" si="3"/>
        <v>1937.59</v>
      </c>
      <c r="Y6" s="35">
        <f>IF(Y7="",NA(),Y7)</f>
        <v>53.71</v>
      </c>
      <c r="Z6" s="35">
        <f t="shared" ref="Z6:AH6" si="4">IF(Z7="",NA(),Z7)</f>
        <v>74.94</v>
      </c>
      <c r="AA6" s="35">
        <f t="shared" si="4"/>
        <v>72.540000000000006</v>
      </c>
      <c r="AB6" s="35">
        <f t="shared" si="4"/>
        <v>67.16</v>
      </c>
      <c r="AC6" s="35">
        <f t="shared" si="4"/>
        <v>65.930000000000007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2620.31</v>
      </c>
      <c r="BG6" s="35">
        <f t="shared" ref="BG6:BO6" si="7">IF(BG7="",NA(),BG7)</f>
        <v>2155.9699999999998</v>
      </c>
      <c r="BH6" s="35">
        <f t="shared" si="7"/>
        <v>2044.4</v>
      </c>
      <c r="BI6" s="35">
        <f t="shared" si="7"/>
        <v>1115.1600000000001</v>
      </c>
      <c r="BJ6" s="35">
        <f t="shared" si="7"/>
        <v>2303.79</v>
      </c>
      <c r="BK6" s="35">
        <f t="shared" si="7"/>
        <v>1197.82</v>
      </c>
      <c r="BL6" s="35">
        <f t="shared" si="7"/>
        <v>1126.77</v>
      </c>
      <c r="BM6" s="35">
        <f t="shared" si="7"/>
        <v>1044.8</v>
      </c>
      <c r="BN6" s="35">
        <f t="shared" si="7"/>
        <v>1081.8</v>
      </c>
      <c r="BO6" s="35">
        <f t="shared" si="7"/>
        <v>974.93</v>
      </c>
      <c r="BP6" s="34" t="str">
        <f>IF(BP7="","",IF(BP7="-","【-】","【"&amp;SUBSTITUTE(TEXT(BP7,"#,##0.00"),"-","△")&amp;"】"))</f>
        <v>【914.53】</v>
      </c>
      <c r="BQ6" s="35">
        <f>IF(BQ7="",NA(),BQ7)</f>
        <v>51.12</v>
      </c>
      <c r="BR6" s="35">
        <f t="shared" ref="BR6:BZ6" si="8">IF(BR7="",NA(),BR7)</f>
        <v>76.959999999999994</v>
      </c>
      <c r="BS6" s="35">
        <f t="shared" si="8"/>
        <v>77.790000000000006</v>
      </c>
      <c r="BT6" s="35">
        <f t="shared" si="8"/>
        <v>76.959999999999994</v>
      </c>
      <c r="BU6" s="35">
        <f t="shared" si="8"/>
        <v>74.28</v>
      </c>
      <c r="BV6" s="35">
        <f t="shared" si="8"/>
        <v>51.03</v>
      </c>
      <c r="BW6" s="35">
        <f t="shared" si="8"/>
        <v>50.9</v>
      </c>
      <c r="BX6" s="35">
        <f t="shared" si="8"/>
        <v>50.82</v>
      </c>
      <c r="BY6" s="35">
        <f t="shared" si="8"/>
        <v>52.19</v>
      </c>
      <c r="BZ6" s="35">
        <f t="shared" si="8"/>
        <v>55.32</v>
      </c>
      <c r="CA6" s="34" t="str">
        <f>IF(CA7="","",IF(CA7="-","【-】","【"&amp;SUBSTITUTE(TEXT(CA7,"#,##0.00"),"-","△")&amp;"】"))</f>
        <v>【55.73】</v>
      </c>
      <c r="CB6" s="35">
        <f>IF(CB7="",NA(),CB7)</f>
        <v>268.97000000000003</v>
      </c>
      <c r="CC6" s="35">
        <f t="shared" ref="CC6:CK6" si="9">IF(CC7="",NA(),CC7)</f>
        <v>178.52</v>
      </c>
      <c r="CD6" s="35">
        <f t="shared" si="9"/>
        <v>181.04</v>
      </c>
      <c r="CE6" s="35">
        <f t="shared" si="9"/>
        <v>184.05</v>
      </c>
      <c r="CF6" s="35">
        <f t="shared" si="9"/>
        <v>158.47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42.57</v>
      </c>
      <c r="CN6" s="35">
        <f t="shared" ref="CN6:CV6" si="10">IF(CN7="",NA(),CN7)</f>
        <v>45.04</v>
      </c>
      <c r="CO6" s="35">
        <f t="shared" si="10"/>
        <v>45.51</v>
      </c>
      <c r="CP6" s="35">
        <f t="shared" si="10"/>
        <v>46.35</v>
      </c>
      <c r="CQ6" s="35">
        <f t="shared" si="10"/>
        <v>48.89</v>
      </c>
      <c r="CR6" s="35">
        <f t="shared" si="10"/>
        <v>54.74</v>
      </c>
      <c r="CS6" s="35">
        <f t="shared" si="10"/>
        <v>53.78</v>
      </c>
      <c r="CT6" s="35">
        <f t="shared" si="10"/>
        <v>53.24</v>
      </c>
      <c r="CU6" s="35">
        <f t="shared" si="10"/>
        <v>52.31</v>
      </c>
      <c r="CV6" s="35">
        <f t="shared" si="10"/>
        <v>60.65</v>
      </c>
      <c r="CW6" s="34" t="str">
        <f>IF(CW7="","",IF(CW7="-","【-】","【"&amp;SUBSTITUTE(TEXT(CW7,"#,##0.00"),"-","△")&amp;"】"))</f>
        <v>【59.15】</v>
      </c>
      <c r="CX6" s="35">
        <f>IF(CX7="",NA(),CX7)</f>
        <v>83.3</v>
      </c>
      <c r="CY6" s="35">
        <f t="shared" ref="CY6:DG6" si="11">IF(CY7="",NA(),CY7)</f>
        <v>86.19</v>
      </c>
      <c r="CZ6" s="35">
        <f t="shared" si="11"/>
        <v>88.34</v>
      </c>
      <c r="DA6" s="35">
        <f t="shared" si="11"/>
        <v>89.68</v>
      </c>
      <c r="DB6" s="35">
        <f t="shared" si="11"/>
        <v>90.32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172065</v>
      </c>
      <c r="D7" s="37">
        <v>47</v>
      </c>
      <c r="E7" s="37">
        <v>17</v>
      </c>
      <c r="F7" s="37">
        <v>5</v>
      </c>
      <c r="G7" s="37">
        <v>0</v>
      </c>
      <c r="H7" s="37" t="s">
        <v>109</v>
      </c>
      <c r="I7" s="37" t="s">
        <v>110</v>
      </c>
      <c r="J7" s="37" t="s">
        <v>111</v>
      </c>
      <c r="K7" s="37" t="s">
        <v>112</v>
      </c>
      <c r="L7" s="37" t="s">
        <v>113</v>
      </c>
      <c r="M7" s="37"/>
      <c r="N7" s="38" t="s">
        <v>114</v>
      </c>
      <c r="O7" s="38" t="s">
        <v>115</v>
      </c>
      <c r="P7" s="38">
        <v>7.54</v>
      </c>
      <c r="Q7" s="38">
        <v>89.97</v>
      </c>
      <c r="R7" s="38">
        <v>2700</v>
      </c>
      <c r="S7" s="38">
        <v>68699</v>
      </c>
      <c r="T7" s="38">
        <v>305.87</v>
      </c>
      <c r="U7" s="38">
        <v>224.6</v>
      </c>
      <c r="V7" s="38">
        <v>5154</v>
      </c>
      <c r="W7" s="38">
        <v>2.66</v>
      </c>
      <c r="X7" s="38">
        <v>1937.59</v>
      </c>
      <c r="Y7" s="38">
        <v>53.71</v>
      </c>
      <c r="Z7" s="38">
        <v>74.94</v>
      </c>
      <c r="AA7" s="38">
        <v>72.540000000000006</v>
      </c>
      <c r="AB7" s="38">
        <v>67.16</v>
      </c>
      <c r="AC7" s="38">
        <v>65.930000000000007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2620.31</v>
      </c>
      <c r="BG7" s="38">
        <v>2155.9699999999998</v>
      </c>
      <c r="BH7" s="38">
        <v>2044.4</v>
      </c>
      <c r="BI7" s="38">
        <v>1115.1600000000001</v>
      </c>
      <c r="BJ7" s="38">
        <v>2303.79</v>
      </c>
      <c r="BK7" s="38">
        <v>1197.82</v>
      </c>
      <c r="BL7" s="38">
        <v>1126.77</v>
      </c>
      <c r="BM7" s="38">
        <v>1044.8</v>
      </c>
      <c r="BN7" s="38">
        <v>1081.8</v>
      </c>
      <c r="BO7" s="38">
        <v>974.93</v>
      </c>
      <c r="BP7" s="38">
        <v>914.53</v>
      </c>
      <c r="BQ7" s="38">
        <v>51.12</v>
      </c>
      <c r="BR7" s="38">
        <v>76.959999999999994</v>
      </c>
      <c r="BS7" s="38">
        <v>77.790000000000006</v>
      </c>
      <c r="BT7" s="38">
        <v>76.959999999999994</v>
      </c>
      <c r="BU7" s="38">
        <v>74.28</v>
      </c>
      <c r="BV7" s="38">
        <v>51.03</v>
      </c>
      <c r="BW7" s="38">
        <v>50.9</v>
      </c>
      <c r="BX7" s="38">
        <v>50.82</v>
      </c>
      <c r="BY7" s="38">
        <v>52.19</v>
      </c>
      <c r="BZ7" s="38">
        <v>55.32</v>
      </c>
      <c r="CA7" s="38">
        <v>55.73</v>
      </c>
      <c r="CB7" s="38">
        <v>268.97000000000003</v>
      </c>
      <c r="CC7" s="38">
        <v>178.52</v>
      </c>
      <c r="CD7" s="38">
        <v>181.04</v>
      </c>
      <c r="CE7" s="38">
        <v>184.05</v>
      </c>
      <c r="CF7" s="38">
        <v>158.47</v>
      </c>
      <c r="CG7" s="38">
        <v>289.60000000000002</v>
      </c>
      <c r="CH7" s="38">
        <v>293.27</v>
      </c>
      <c r="CI7" s="38">
        <v>300.52</v>
      </c>
      <c r="CJ7" s="38">
        <v>296.14</v>
      </c>
      <c r="CK7" s="38">
        <v>283.17</v>
      </c>
      <c r="CL7" s="38">
        <v>276.77999999999997</v>
      </c>
      <c r="CM7" s="38">
        <v>42.57</v>
      </c>
      <c r="CN7" s="38">
        <v>45.04</v>
      </c>
      <c r="CO7" s="38">
        <v>45.51</v>
      </c>
      <c r="CP7" s="38">
        <v>46.35</v>
      </c>
      <c r="CQ7" s="38">
        <v>48.89</v>
      </c>
      <c r="CR7" s="38">
        <v>54.74</v>
      </c>
      <c r="CS7" s="38">
        <v>53.78</v>
      </c>
      <c r="CT7" s="38">
        <v>53.24</v>
      </c>
      <c r="CU7" s="38">
        <v>52.31</v>
      </c>
      <c r="CV7" s="38">
        <v>60.65</v>
      </c>
      <c r="CW7" s="38">
        <v>59.15</v>
      </c>
      <c r="CX7" s="38">
        <v>83.3</v>
      </c>
      <c r="CY7" s="38">
        <v>86.19</v>
      </c>
      <c r="CZ7" s="38">
        <v>88.34</v>
      </c>
      <c r="DA7" s="38">
        <v>89.68</v>
      </c>
      <c r="DB7" s="38">
        <v>90.32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北出　晋</cp:lastModifiedBy>
  <cp:lastPrinted>2018-02-21T05:48:13Z</cp:lastPrinted>
  <dcterms:created xsi:type="dcterms:W3CDTF">2017-12-25T02:28:15Z</dcterms:created>
  <dcterms:modified xsi:type="dcterms:W3CDTF">2018-02-21T06:22:42Z</dcterms:modified>
  <cp:category/>
</cp:coreProperties>
</file>