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<sst xmlns="http://schemas.openxmlformats.org/spreadsheetml/2006/main" count="235" uniqueCount="123">
  <si>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</si>
  <si>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</si>
  <si>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</si>
  <si>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</si>
  <si>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</si>
  <si>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</si>
  <si>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</si>
  <si>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</si>
  <si>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</si>
  <si>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</si>
  <si>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</si>
  <si>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</si>
  <si>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</si>
  <si>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</si>
  <si>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</si>
  <si>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</si>
  <si>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</si>
  <si>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</si>
  <si>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</si>
  <si>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</si>
  <si>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</si>
  <si>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</si>
  <si>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</si>
  <si>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</si>
  <si>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</si>
  <si>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</si>
  <si>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</si>
  <si>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</si>
  <si>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</si>
  <si>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</si>
  <si>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</si>
  <si>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</si>
  <si>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</si>
  <si>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</si>
  <si>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</si>
  <si>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</si>
  <si>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</si>
  <si>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</si>
  <si>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</si>
  <si>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</si>
  <si>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</si>
  <si>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</si>
  <si>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</si>
  <si>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</si>
  <si>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</si>
  <si>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</si>
  <si>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</si>
  <si>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</si>
  <si>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</si>
  <si>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</si>
  <si>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</si>
  <si>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</si>
  <si>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</si>
  <si>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</si>
  <si>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</si>
  <si>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</si>
  <si>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</si>
  <si>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</si>
  <si>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</si>
  <si>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</si>
  <si>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</si>
  <si>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</si>
  <si>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</si>
  <si>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</si>
  <si>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</si>
  <si>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</si>
  <si>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</si>
  <si>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</si>
  <si>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</si>
  <si>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</si>
  <si>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</si>
  <si>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</si>
  <si>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</si>
  <si>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</si>
  <si>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</si>
  <si>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</si>
  <si>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</si>
  <si>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</si>
  <si>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</si>
  <si>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</si>
  <si>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</si>
  <si>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</si>
  <si>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</si>
  <si>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</si>
  <si>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</si>
  <si>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</si>
  <si>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</si>
  <si>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</si>
  <si>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</si>
  <si>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</si>
  <si>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</si>
  <si>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</si>
  <si>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</si>
  <si>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</si>
  <si>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</si>
  <si>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</si>
  <si>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</si>
  <si>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</si>
  <si>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</si>
  <si>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</si>
  <si>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</si>
  <si>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</si>
  <si>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</si>
  <si>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</si>
  <si>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</si>
  <si>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</si>
  <si>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</si>
  <si>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</si>
  <si>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羽咋市</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</si>
  <si>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</si>
  <si>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</si>
  <si>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</si>
  <si>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</si>
  <si>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</si>
  <si>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</si>
  <si>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</si>
  <si>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</si>
  <si>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</si>
  <si>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</si>
  <si>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指標は、全国平均を下回って推移してるが、対策が必要なものについてはマンホールの耐震化と併せて更新していく。また、長寿命化計画を策定し、老朽化の状況を踏まえながら、改築・更新等を行っている。</t>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</si>
  <si>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</si>
  <si>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　H23年に法適用した以降も、事業費に対する使用料収入等が不足し赤字経営が続いていたため、H26年度より料金改定を行った。収支の黒字化、累積欠損金の解消に向け取り組んでいるところである。
 ③前年に比べ微少に改善はしているが、依然として厳しい状況であり、さらなる経営改善が必要である。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⑥⑦処理原価は全国平均より低く、施設利用率は平均値と同程度で推移しているが、今後とも計画的な施設管理に努める。
 ⑧昨年と比較して微増はしているものの、類似団体の平均値を下回っており、未接続世帯を戸別訪問するなど、接続促進に努める。</t>
    <rPh sb="300" eb="302">
      <t>サクネン</t>
    </rPh>
    <rPh sb="303" eb="305">
      <t>ヒカク</t>
    </rPh>
    <rPh sb="307" eb="309">
      <t>ビゾウ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</si>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</sst>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639232"/>
        <c:axId val="5376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52639232"/>
        <c:axId val="53763072"/>
      </c:lineChart>
      <c:dateAx>
        <c:axId val="52639232"/>
        <c:scaling>
          <c:orientation val="minMax"/>
        </c:scaling>
        <c:delete val="1"/>
        <c:axPos val="b"/>
        <c:numFmt formatCode="ge" sourceLinked="1"/>
        <c:majorTickMark val="none"/>
        <c:minorTickMark val="none"/>
        <c:tickLblPos val="none"/>
        <c:crossAx val="53763072"/>
        <c:crosses val="autoZero"/>
        <c:auto val="1"/>
        <c:lblOffset val="100"/>
        <c:baseTimeUnit val="years"/>
      </c:dateAx>
      <c:valAx>
        <c:axId val="5376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48.17</c:v>
                </c:pt>
                <c:pt idx="1">
                  <c:v>48.68</c:v>
                </c:pt>
                <c:pt idx="2">
                  <c:v>48.5</c:v>
                </c:pt>
                <c:pt idx="3">
                  <c:v>47.28</c:v>
                </c:pt>
                <c:pt idx="4">
                  <c:v>46.96</c:v>
                </c:pt>
              </c:numCache>
            </c:numRef>
          </c:val>
        </c:ser>
        <c:dLbls>
          <c:showLegendKey val="0"/>
          <c:showVal val="0"/>
          <c:showCatName val="0"/>
          <c:showSerName val="0"/>
          <c:showPercent val="0"/>
          <c:showBubbleSize val="0"/>
        </c:dLbls>
        <c:gapWidth val="150"/>
        <c:axId val="75299840"/>
        <c:axId val="809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75299840"/>
        <c:axId val="80946304"/>
      </c:lineChart>
      <c:dateAx>
        <c:axId val="75299840"/>
        <c:scaling>
          <c:orientation val="minMax"/>
        </c:scaling>
        <c:delete val="1"/>
        <c:axPos val="b"/>
        <c:numFmt formatCode="ge" sourceLinked="1"/>
        <c:majorTickMark val="none"/>
        <c:minorTickMark val="none"/>
        <c:tickLblPos val="none"/>
        <c:crossAx val="80946304"/>
        <c:crosses val="autoZero"/>
        <c:auto val="1"/>
        <c:lblOffset val="100"/>
        <c:baseTimeUnit val="years"/>
      </c:dateAx>
      <c:valAx>
        <c:axId val="809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78.569999999999993</c:v>
                </c:pt>
                <c:pt idx="1">
                  <c:v>78.790000000000006</c:v>
                </c:pt>
                <c:pt idx="2">
                  <c:v>79.81</c:v>
                </c:pt>
                <c:pt idx="3">
                  <c:v>79.739999999999995</c:v>
                </c:pt>
                <c:pt idx="4">
                  <c:v>80.38</c:v>
                </c:pt>
              </c:numCache>
            </c:numRef>
          </c:val>
        </c:ser>
        <c:dLbls>
          <c:showLegendKey val="0"/>
          <c:showVal val="0"/>
          <c:showCatName val="0"/>
          <c:showSerName val="0"/>
          <c:showPercent val="0"/>
          <c:showBubbleSize val="0"/>
        </c:dLbls>
        <c:gapWidth val="150"/>
        <c:axId val="98757248"/>
        <c:axId val="98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98757248"/>
        <c:axId val="98910976"/>
      </c:lineChart>
      <c:dateAx>
        <c:axId val="98757248"/>
        <c:scaling>
          <c:orientation val="minMax"/>
        </c:scaling>
        <c:delete val="1"/>
        <c:axPos val="b"/>
        <c:numFmt formatCode="ge" sourceLinked="1"/>
        <c:majorTickMark val="none"/>
        <c:minorTickMark val="none"/>
        <c:tickLblPos val="none"/>
        <c:crossAx val="98910976"/>
        <c:crosses val="autoZero"/>
        <c:auto val="1"/>
        <c:lblOffset val="100"/>
        <c:baseTimeUnit val="years"/>
      </c:dateAx>
      <c:valAx>
        <c:axId val="98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95.87</c:v>
                </c:pt>
                <c:pt idx="1">
                  <c:v>92.86</c:v>
                </c:pt>
                <c:pt idx="2">
                  <c:v>99.73</c:v>
                </c:pt>
                <c:pt idx="3">
                  <c:v>100</c:v>
                </c:pt>
                <c:pt idx="4">
                  <c:v>101.33</c:v>
                </c:pt>
              </c:numCache>
            </c:numRef>
          </c:val>
        </c:ser>
        <c:dLbls>
          <c:showLegendKey val="0"/>
          <c:showVal val="0"/>
          <c:showCatName val="0"/>
          <c:showSerName val="0"/>
          <c:showPercent val="0"/>
          <c:showBubbleSize val="0"/>
        </c:dLbls>
        <c:gapWidth val="150"/>
        <c:axId val="122209408"/>
        <c:axId val="12221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122209408"/>
        <c:axId val="122211328"/>
      </c:lineChart>
      <c:dateAx>
        <c:axId val="122209408"/>
        <c:scaling>
          <c:orientation val="minMax"/>
        </c:scaling>
        <c:delete val="1"/>
        <c:axPos val="b"/>
        <c:numFmt formatCode="ge" sourceLinked="1"/>
        <c:majorTickMark val="none"/>
        <c:minorTickMark val="none"/>
        <c:tickLblPos val="none"/>
        <c:crossAx val="122211328"/>
        <c:crosses val="autoZero"/>
        <c:auto val="1"/>
        <c:lblOffset val="100"/>
        <c:baseTimeUnit val="years"/>
      </c:dateAx>
      <c:valAx>
        <c:axId val="1222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3.91</c:v>
                </c:pt>
                <c:pt idx="1">
                  <c:v>5.83</c:v>
                </c:pt>
                <c:pt idx="2">
                  <c:v>12.71</c:v>
                </c:pt>
                <c:pt idx="3">
                  <c:v>15.49</c:v>
                </c:pt>
                <c:pt idx="4">
                  <c:v>18.14</c:v>
                </c:pt>
              </c:numCache>
            </c:numRef>
          </c:val>
        </c:ser>
        <c:dLbls>
          <c:showLegendKey val="0"/>
          <c:showVal val="0"/>
          <c:showCatName val="0"/>
          <c:showSerName val="0"/>
          <c:showPercent val="0"/>
          <c:showBubbleSize val="0"/>
        </c:dLbls>
        <c:gapWidth val="150"/>
        <c:axId val="139261056"/>
        <c:axId val="1392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139261056"/>
        <c:axId val="139262976"/>
      </c:lineChart>
      <c:dateAx>
        <c:axId val="139261056"/>
        <c:scaling>
          <c:orientation val="minMax"/>
        </c:scaling>
        <c:delete val="1"/>
        <c:axPos val="b"/>
        <c:numFmt formatCode="ge" sourceLinked="1"/>
        <c:majorTickMark val="none"/>
        <c:minorTickMark val="none"/>
        <c:tickLblPos val="none"/>
        <c:crossAx val="139262976"/>
        <c:crosses val="autoZero"/>
        <c:auto val="1"/>
        <c:lblOffset val="100"/>
        <c:baseTimeUnit val="years"/>
      </c:dateAx>
      <c:valAx>
        <c:axId val="1392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2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589696"/>
        <c:axId val="52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0589696"/>
        <c:axId val="52617600"/>
      </c:lineChart>
      <c:dateAx>
        <c:axId val="140589696"/>
        <c:scaling>
          <c:orientation val="minMax"/>
        </c:scaling>
        <c:delete val="1"/>
        <c:axPos val="b"/>
        <c:numFmt formatCode="ge" sourceLinked="1"/>
        <c:majorTickMark val="none"/>
        <c:minorTickMark val="none"/>
        <c:tickLblPos val="none"/>
        <c:crossAx val="52617600"/>
        <c:crosses val="autoZero"/>
        <c:auto val="1"/>
        <c:lblOffset val="100"/>
        <c:baseTimeUnit val="years"/>
      </c:dateAx>
      <c:valAx>
        <c:axId val="526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47.3</c:v>
                </c:pt>
                <c:pt idx="1">
                  <c:v>69.97</c:v>
                </c:pt>
                <c:pt idx="2">
                  <c:v>68.319999999999993</c:v>
                </c:pt>
                <c:pt idx="3">
                  <c:v>68.040000000000006</c:v>
                </c:pt>
                <c:pt idx="4">
                  <c:v>64.790000000000006</c:v>
                </c:pt>
              </c:numCache>
            </c:numRef>
          </c:val>
        </c:ser>
        <c:dLbls>
          <c:showLegendKey val="0"/>
          <c:showVal val="0"/>
          <c:showCatName val="0"/>
          <c:showSerName val="0"/>
          <c:showPercent val="0"/>
          <c:showBubbleSize val="0"/>
        </c:dLbls>
        <c:gapWidth val="150"/>
        <c:axId val="52664192"/>
        <c:axId val="526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52664192"/>
        <c:axId val="52674560"/>
      </c:lineChart>
      <c:dateAx>
        <c:axId val="52664192"/>
        <c:scaling>
          <c:orientation val="minMax"/>
        </c:scaling>
        <c:delete val="1"/>
        <c:axPos val="b"/>
        <c:numFmt formatCode="ge" sourceLinked="1"/>
        <c:majorTickMark val="none"/>
        <c:minorTickMark val="none"/>
        <c:tickLblPos val="none"/>
        <c:crossAx val="52674560"/>
        <c:crosses val="autoZero"/>
        <c:auto val="1"/>
        <c:lblOffset val="100"/>
        <c:baseTimeUnit val="years"/>
      </c:dateAx>
      <c:valAx>
        <c:axId val="526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119.59</c:v>
                </c:pt>
                <c:pt idx="1">
                  <c:v>202.56</c:v>
                </c:pt>
                <c:pt idx="2">
                  <c:v>13.5</c:v>
                </c:pt>
                <c:pt idx="3">
                  <c:v>17.87</c:v>
                </c:pt>
                <c:pt idx="4">
                  <c:v>21.38</c:v>
                </c:pt>
              </c:numCache>
            </c:numRef>
          </c:val>
        </c:ser>
        <c:dLbls>
          <c:showLegendKey val="0"/>
          <c:showVal val="0"/>
          <c:showCatName val="0"/>
          <c:showSerName val="0"/>
          <c:showPercent val="0"/>
          <c:showBubbleSize val="0"/>
        </c:dLbls>
        <c:gapWidth val="150"/>
        <c:axId val="52839936"/>
        <c:axId val="528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52839936"/>
        <c:axId val="52841856"/>
      </c:lineChart>
      <c:dateAx>
        <c:axId val="52839936"/>
        <c:scaling>
          <c:orientation val="minMax"/>
        </c:scaling>
        <c:delete val="1"/>
        <c:axPos val="b"/>
        <c:numFmt formatCode="ge" sourceLinked="1"/>
        <c:majorTickMark val="none"/>
        <c:minorTickMark val="none"/>
        <c:tickLblPos val="none"/>
        <c:crossAx val="52841856"/>
        <c:crosses val="autoZero"/>
        <c:auto val="1"/>
        <c:lblOffset val="100"/>
        <c:baseTimeUnit val="years"/>
      </c:dateAx>
      <c:valAx>
        <c:axId val="528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1830.02</c:v>
                </c:pt>
                <c:pt idx="1">
                  <c:v>2009.52</c:v>
                </c:pt>
                <c:pt idx="2">
                  <c:v>1951.27</c:v>
                </c:pt>
                <c:pt idx="3">
                  <c:v>1840.05</c:v>
                </c:pt>
                <c:pt idx="4">
                  <c:v>1684.14</c:v>
                </c:pt>
              </c:numCache>
            </c:numRef>
          </c:val>
        </c:ser>
        <c:dLbls>
          <c:showLegendKey val="0"/>
          <c:showVal val="0"/>
          <c:showCatName val="0"/>
          <c:showSerName val="0"/>
          <c:showPercent val="0"/>
          <c:showBubbleSize val="0"/>
        </c:dLbls>
        <c:gapWidth val="150"/>
        <c:axId val="52864128"/>
        <c:axId val="528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52864128"/>
        <c:axId val="52866048"/>
      </c:lineChart>
      <c:dateAx>
        <c:axId val="52864128"/>
        <c:scaling>
          <c:orientation val="minMax"/>
        </c:scaling>
        <c:delete val="1"/>
        <c:axPos val="b"/>
        <c:numFmt formatCode="ge" sourceLinked="1"/>
        <c:majorTickMark val="none"/>
        <c:minorTickMark val="none"/>
        <c:tickLblPos val="none"/>
        <c:crossAx val="52866048"/>
        <c:crosses val="autoZero"/>
        <c:auto val="1"/>
        <c:lblOffset val="100"/>
        <c:baseTimeUnit val="years"/>
      </c:dateAx>
      <c:valAx>
        <c:axId val="528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8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100.63</c:v>
                </c:pt>
                <c:pt idx="1">
                  <c:v>90.62</c:v>
                </c:pt>
                <c:pt idx="2">
                  <c:v>97.74</c:v>
                </c:pt>
                <c:pt idx="3">
                  <c:v>100.87</c:v>
                </c:pt>
                <c:pt idx="4">
                  <c:v>105.11</c:v>
                </c:pt>
              </c:numCache>
            </c:numRef>
          </c:val>
        </c:ser>
        <c:dLbls>
          <c:showLegendKey val="0"/>
          <c:showVal val="0"/>
          <c:showCatName val="0"/>
          <c:showSerName val="0"/>
          <c:showPercent val="0"/>
          <c:showBubbleSize val="0"/>
        </c:dLbls>
        <c:gapWidth val="150"/>
        <c:axId val="53752192"/>
        <c:axId val="537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53752192"/>
        <c:axId val="53754112"/>
      </c:lineChart>
      <c:dateAx>
        <c:axId val="53752192"/>
        <c:scaling>
          <c:orientation val="minMax"/>
        </c:scaling>
        <c:delete val="1"/>
        <c:axPos val="b"/>
        <c:numFmt formatCode="ge" sourceLinked="1"/>
        <c:majorTickMark val="none"/>
        <c:minorTickMark val="none"/>
        <c:tickLblPos val="none"/>
        <c:crossAx val="53754112"/>
        <c:crosses val="autoZero"/>
        <c:auto val="1"/>
        <c:lblOffset val="100"/>
        <c:baseTimeUnit val="years"/>
      </c:dateAx>
      <c:valAx>
        <c:axId val="537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155.81</c:v>
                </c:pt>
                <c:pt idx="1">
                  <c:v>173.12</c:v>
                </c:pt>
                <c:pt idx="2">
                  <c:v>173.61</c:v>
                </c:pt>
                <c:pt idx="3">
                  <c:v>170.2</c:v>
                </c:pt>
                <c:pt idx="4">
                  <c:v>163.66999999999999</c:v>
                </c:pt>
              </c:numCache>
            </c:numRef>
          </c:val>
        </c:ser>
        <c:dLbls>
          <c:showLegendKey val="0"/>
          <c:showVal val="0"/>
          <c:showCatName val="0"/>
          <c:showSerName val="0"/>
          <c:showPercent val="0"/>
          <c:showBubbleSize val="0"/>
        </c:dLbls>
        <c:gapWidth val="150"/>
        <c:axId val="75287936"/>
        <c:axId val="752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75287936"/>
        <c:axId val="75290112"/>
      </c:lineChart>
      <c:dateAx>
        <c:axId val="75287936"/>
        <c:scaling>
          <c:orientation val="minMax"/>
        </c:scaling>
        <c:delete val="1"/>
        <c:axPos val="b"/>
        <c:numFmt formatCode="ge" sourceLinked="1"/>
        <c:majorTickMark val="none"/>
        <c:minorTickMark val="none"/>
        <c:tickLblPos val="none"/>
        <c:crossAx val="75290112"/>
        <c:crosses val="autoZero"/>
        <c:auto val="1"/>
        <c:lblOffset val="100"/>
        <c:baseTimeUnit val="years"/>
      </c:dateAx>
      <c:valAx>
        <c:axId val="752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羽咋市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122</v>
      </c>
      <c r="AE8" s="50"/>
      <c r="AF8" s="50"/>
      <c r="AG8" s="50"/>
      <c r="AH8" s="50"/>
      <c r="AI8" s="50"/>
      <c r="AJ8" s="50"/>
      <c r="AK8" s="4"/>
      <c r="AL8" s="51">
        <f>データ!S6</f>
        <v>22401</v>
      </c>
      <c r="AM8" s="51"/>
      <c r="AN8" s="51"/>
      <c r="AO8" s="51"/>
      <c r="AP8" s="51"/>
      <c r="AQ8" s="51"/>
      <c r="AR8" s="51"/>
      <c r="AS8" s="51"/>
      <c r="AT8" s="46">
        <f>データ!T6</f>
        <v>81.849999999999994</v>
      </c>
      <c r="AU8" s="46"/>
      <c r="AV8" s="46"/>
      <c r="AW8" s="46"/>
      <c r="AX8" s="46"/>
      <c r="AY8" s="46"/>
      <c r="AZ8" s="46"/>
      <c r="BA8" s="46"/>
      <c r="BB8" s="46">
        <f>データ!U6</f>
        <v>273.68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30.33</v>
      </c>
      <c r="J10" s="46"/>
      <c r="K10" s="46"/>
      <c r="L10" s="46"/>
      <c r="M10" s="46"/>
      <c r="N10" s="46"/>
      <c r="O10" s="46"/>
      <c r="P10" s="46">
        <f>データ!P6</f>
        <v>59.81</v>
      </c>
      <c r="Q10" s="46"/>
      <c r="R10" s="46"/>
      <c r="S10" s="46"/>
      <c r="T10" s="46"/>
      <c r="U10" s="46"/>
      <c r="V10" s="46"/>
      <c r="W10" s="46">
        <f>データ!Q6</f>
        <v>78.28</v>
      </c>
      <c r="X10" s="46"/>
      <c r="Y10" s="46"/>
      <c r="Z10" s="46"/>
      <c r="AA10" s="46"/>
      <c r="AB10" s="46"/>
      <c r="AC10" s="46"/>
      <c r="AD10" s="51">
        <f>データ!R6</f>
        <v>3402</v>
      </c>
      <c r="AE10" s="51"/>
      <c r="AF10" s="51"/>
      <c r="AG10" s="51"/>
      <c r="AH10" s="51"/>
      <c r="AI10" s="51"/>
      <c r="AJ10" s="51"/>
      <c r="AK10" s="2"/>
      <c r="AL10" s="51">
        <f>データ!V6</f>
        <v>13330</v>
      </c>
      <c r="AM10" s="51"/>
      <c r="AN10" s="51"/>
      <c r="AO10" s="51"/>
      <c r="AP10" s="51"/>
      <c r="AQ10" s="51"/>
      <c r="AR10" s="51"/>
      <c r="AS10" s="51"/>
      <c r="AT10" s="46">
        <f>データ!W6</f>
        <v>5.9</v>
      </c>
      <c r="AU10" s="46"/>
      <c r="AV10" s="46"/>
      <c r="AW10" s="46"/>
      <c r="AX10" s="46"/>
      <c r="AY10" s="46"/>
      <c r="AZ10" s="46"/>
      <c r="BA10" s="46"/>
      <c r="BB10" s="46">
        <f>データ!X6</f>
        <v>2259.3200000000002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172073</v>
      </c>
      <c r="D6" s="34">
        <f t="shared" si="3"/>
        <v>46</v>
      </c>
      <c r="E6" s="34">
        <f t="shared" si="3"/>
        <v>17</v>
      </c>
      <c r="F6" s="34">
        <f t="shared" si="3"/>
        <v>1</v>
      </c>
      <c r="G6" s="34">
        <f t="shared" si="3"/>
        <v>0</v>
      </c>
      <c r="H6" s="34" t="str">
        <f t="shared" si="3"/>
        <v>石川県　羽咋市</v>
      </c>
      <c r="I6" s="34" t="str">
        <f t="shared" si="3"/>
        <v>法適用</v>
      </c>
      <c r="J6" s="34" t="str">
        <f t="shared" si="3"/>
        <v>下水道事業</v>
      </c>
      <c r="K6" s="34" t="str">
        <f t="shared" si="3"/>
        <v>公共下水道</v>
      </c>
      <c r="L6" s="34" t="str">
        <f t="shared" si="3"/>
        <v>Cd2</v>
      </c>
      <c r="M6" s="34">
        <f t="shared" si="3"/>
        <v>0</v>
      </c>
      <c r="N6" s="35" t="str">
        <f t="shared" si="3"/>
        <v>-</v>
      </c>
      <c r="O6" s="35">
        <f t="shared" si="3"/>
        <v>30.33</v>
      </c>
      <c r="P6" s="35">
        <f t="shared" si="3"/>
        <v>59.81</v>
      </c>
      <c r="Q6" s="35">
        <f t="shared" si="3"/>
        <v>78.28</v>
      </c>
      <c r="R6" s="35">
        <f t="shared" si="3"/>
        <v>3402</v>
      </c>
      <c r="S6" s="35">
        <f t="shared" si="3"/>
        <v>22401</v>
      </c>
      <c r="T6" s="35">
        <f t="shared" si="3"/>
        <v>81.849999999999994</v>
      </c>
      <c r="U6" s="35">
        <f t="shared" si="3"/>
        <v>273.68</v>
      </c>
      <c r="V6" s="35">
        <f t="shared" si="3"/>
        <v>13330</v>
      </c>
      <c r="W6" s="35">
        <f t="shared" si="3"/>
        <v>5.9</v>
      </c>
      <c r="X6" s="35">
        <f t="shared" si="3"/>
        <v>2259.3200000000002</v>
      </c>
      <c r="Y6" s="36">
        <f>IF(Y7="",NA(),Y7)</f>
        <v>95.87</v>
      </c>
      <c r="Z6" s="36">
        <f t="shared" ref="Z6:AH6" si="4">IF(Z7="",NA(),Z7)</f>
        <v>92.86</v>
      </c>
      <c r="AA6" s="36">
        <f t="shared" si="4"/>
        <v>99.73</v>
      </c>
      <c r="AB6" s="36">
        <f t="shared" si="4"/>
        <v>100</v>
      </c>
      <c r="AC6" s="36">
        <f t="shared" si="4"/>
        <v>101.33</v>
      </c>
      <c r="AD6" s="36">
        <f t="shared" si="4"/>
        <v>102.09</v>
      </c>
      <c r="AE6" s="36">
        <f t="shared" si="4"/>
        <v>104.18</v>
      </c>
      <c r="AF6" s="36">
        <f t="shared" si="4"/>
        <v>108.69</v>
      </c>
      <c r="AG6" s="36">
        <f t="shared" si="4"/>
        <v>110.8</v>
      </c>
      <c r="AH6" s="36">
        <f t="shared" si="4"/>
        <v>110.07</v>
      </c>
      <c r="AI6" s="35" t="str">
        <f>IF(AI7="","",IF(AI7="-","【-】","【"&amp;SUBSTITUTE(TEXT(AI7,"#,##0.00"),"-","△")&amp;"】"))</f>
        <v>【108.57】</v>
      </c>
      <c r="AJ6" s="36">
        <f>IF(AJ7="",NA(),AJ7)</f>
        <v>47.3</v>
      </c>
      <c r="AK6" s="36">
        <f t="shared" ref="AK6:AS6" si="5">IF(AK7="",NA(),AK7)</f>
        <v>69.97</v>
      </c>
      <c r="AL6" s="36">
        <f t="shared" si="5"/>
        <v>68.319999999999993</v>
      </c>
      <c r="AM6" s="36">
        <f t="shared" si="5"/>
        <v>68.040000000000006</v>
      </c>
      <c r="AN6" s="36">
        <f t="shared" si="5"/>
        <v>64.790000000000006</v>
      </c>
      <c r="AO6" s="36">
        <f t="shared" si="5"/>
        <v>100.29</v>
      </c>
      <c r="AP6" s="36">
        <f t="shared" si="5"/>
        <v>95.59</v>
      </c>
      <c r="AQ6" s="36">
        <f t="shared" si="5"/>
        <v>29.24</v>
      </c>
      <c r="AR6" s="36">
        <f t="shared" si="5"/>
        <v>31.45</v>
      </c>
      <c r="AS6" s="36">
        <f t="shared" si="5"/>
        <v>31.4</v>
      </c>
      <c r="AT6" s="35" t="str">
        <f>IF(AT7="","",IF(AT7="-","【-】","【"&amp;SUBSTITUTE(TEXT(AT7,"#,##0.00"),"-","△")&amp;"】"))</f>
        <v>【4.38】</v>
      </c>
      <c r="AU6" s="36">
        <f>IF(AU7="",NA(),AU7)</f>
        <v>119.59</v>
      </c>
      <c r="AV6" s="36">
        <f t="shared" ref="AV6:BD6" si="6">IF(AV7="",NA(),AV7)</f>
        <v>202.56</v>
      </c>
      <c r="AW6" s="36">
        <f t="shared" si="6"/>
        <v>13.5</v>
      </c>
      <c r="AX6" s="36">
        <f t="shared" si="6"/>
        <v>17.87</v>
      </c>
      <c r="AY6" s="36">
        <f t="shared" si="6"/>
        <v>21.38</v>
      </c>
      <c r="AZ6" s="36">
        <f t="shared" si="6"/>
        <v>372.33</v>
      </c>
      <c r="BA6" s="36">
        <f t="shared" si="6"/>
        <v>318.06</v>
      </c>
      <c r="BB6" s="36">
        <f t="shared" si="6"/>
        <v>68.510000000000005</v>
      </c>
      <c r="BC6" s="36">
        <f t="shared" si="6"/>
        <v>70.16</v>
      </c>
      <c r="BD6" s="36">
        <f t="shared" si="6"/>
        <v>79.709999999999994</v>
      </c>
      <c r="BE6" s="35" t="str">
        <f>IF(BE7="","",IF(BE7="-","【-】","【"&amp;SUBSTITUTE(TEXT(BE7,"#,##0.00"),"-","△")&amp;"】"))</f>
        <v>【59.95】</v>
      </c>
      <c r="BF6" s="36">
        <f>IF(BF7="",NA(),BF7)</f>
        <v>1830.02</v>
      </c>
      <c r="BG6" s="36">
        <f t="shared" ref="BG6:BO6" si="7">IF(BG7="",NA(),BG7)</f>
        <v>2009.52</v>
      </c>
      <c r="BH6" s="36">
        <f t="shared" si="7"/>
        <v>1951.27</v>
      </c>
      <c r="BI6" s="36">
        <f t="shared" si="7"/>
        <v>1840.05</v>
      </c>
      <c r="BJ6" s="36">
        <f t="shared" si="7"/>
        <v>1684.14</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100.63</v>
      </c>
      <c r="BR6" s="36">
        <f t="shared" ref="BR6:BZ6" si="8">IF(BR7="",NA(),BR7)</f>
        <v>90.62</v>
      </c>
      <c r="BS6" s="36">
        <f t="shared" si="8"/>
        <v>97.74</v>
      </c>
      <c r="BT6" s="36">
        <f t="shared" si="8"/>
        <v>100.87</v>
      </c>
      <c r="BU6" s="36">
        <f t="shared" si="8"/>
        <v>105.11</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155.81</v>
      </c>
      <c r="CC6" s="36">
        <f t="shared" ref="CC6:CK6" si="9">IF(CC7="",NA(),CC7)</f>
        <v>173.12</v>
      </c>
      <c r="CD6" s="36">
        <f t="shared" si="9"/>
        <v>173.61</v>
      </c>
      <c r="CE6" s="36">
        <f t="shared" si="9"/>
        <v>170.2</v>
      </c>
      <c r="CF6" s="36">
        <f t="shared" si="9"/>
        <v>163.66999999999999</v>
      </c>
      <c r="CG6" s="36">
        <f t="shared" si="9"/>
        <v>251.88</v>
      </c>
      <c r="CH6" s="36">
        <f t="shared" si="9"/>
        <v>247.43</v>
      </c>
      <c r="CI6" s="36">
        <f t="shared" si="9"/>
        <v>248.89</v>
      </c>
      <c r="CJ6" s="36">
        <f t="shared" si="9"/>
        <v>250.84</v>
      </c>
      <c r="CK6" s="36">
        <f t="shared" si="9"/>
        <v>235.61</v>
      </c>
      <c r="CL6" s="35" t="str">
        <f>IF(CL7="","",IF(CL7="-","【-】","【"&amp;SUBSTITUTE(TEXT(CL7,"#,##0.00"),"-","△")&amp;"】"))</f>
        <v>【137.82】</v>
      </c>
      <c r="CM6" s="36">
        <f>IF(CM7="",NA(),CM7)</f>
        <v>48.17</v>
      </c>
      <c r="CN6" s="36">
        <f t="shared" ref="CN6:CV6" si="10">IF(CN7="",NA(),CN7)</f>
        <v>48.68</v>
      </c>
      <c r="CO6" s="36">
        <f t="shared" si="10"/>
        <v>48.5</v>
      </c>
      <c r="CP6" s="36">
        <f t="shared" si="10"/>
        <v>47.28</v>
      </c>
      <c r="CQ6" s="36">
        <f t="shared" si="10"/>
        <v>46.96</v>
      </c>
      <c r="CR6" s="36">
        <f t="shared" si="10"/>
        <v>49.29</v>
      </c>
      <c r="CS6" s="36">
        <f t="shared" si="10"/>
        <v>50.32</v>
      </c>
      <c r="CT6" s="36">
        <f t="shared" si="10"/>
        <v>49.89</v>
      </c>
      <c r="CU6" s="36">
        <f t="shared" si="10"/>
        <v>49.39</v>
      </c>
      <c r="CV6" s="36">
        <f t="shared" si="10"/>
        <v>49.25</v>
      </c>
      <c r="CW6" s="35" t="str">
        <f>IF(CW7="","",IF(CW7="-","【-】","【"&amp;SUBSTITUTE(TEXT(CW7,"#,##0.00"),"-","△")&amp;"】"))</f>
        <v>【60.09】</v>
      </c>
      <c r="CX6" s="36">
        <f>IF(CX7="",NA(),CX7)</f>
        <v>78.569999999999993</v>
      </c>
      <c r="CY6" s="36">
        <f t="shared" ref="CY6:DG6" si="11">IF(CY7="",NA(),CY7)</f>
        <v>78.790000000000006</v>
      </c>
      <c r="CZ6" s="36">
        <f t="shared" si="11"/>
        <v>79.81</v>
      </c>
      <c r="DA6" s="36">
        <f t="shared" si="11"/>
        <v>79.739999999999995</v>
      </c>
      <c r="DB6" s="36">
        <f t="shared" si="11"/>
        <v>80.38</v>
      </c>
      <c r="DC6" s="36">
        <f t="shared" si="11"/>
        <v>84.31</v>
      </c>
      <c r="DD6" s="36">
        <f t="shared" si="11"/>
        <v>84.57</v>
      </c>
      <c r="DE6" s="36">
        <f t="shared" si="11"/>
        <v>84.73</v>
      </c>
      <c r="DF6" s="36">
        <f t="shared" si="11"/>
        <v>83.96</v>
      </c>
      <c r="DG6" s="36">
        <f t="shared" si="11"/>
        <v>84.12</v>
      </c>
      <c r="DH6" s="35" t="str">
        <f>IF(DH7="","",IF(DH7="-","【-】","【"&amp;SUBSTITUTE(TEXT(DH7,"#,##0.00"),"-","△")&amp;"】"))</f>
        <v>【94.90】</v>
      </c>
      <c r="DI6" s="36">
        <f>IF(DI7="",NA(),DI7)</f>
        <v>3.91</v>
      </c>
      <c r="DJ6" s="36">
        <f t="shared" ref="DJ6:DR6" si="12">IF(DJ7="",NA(),DJ7)</f>
        <v>5.83</v>
      </c>
      <c r="DK6" s="36">
        <f t="shared" si="12"/>
        <v>12.71</v>
      </c>
      <c r="DL6" s="36">
        <f t="shared" si="12"/>
        <v>15.49</v>
      </c>
      <c r="DM6" s="36">
        <f t="shared" si="12"/>
        <v>18.14</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172073</v>
      </c>
      <c r="D7" s="38">
        <v>46</v>
      </c>
      <c r="E7" s="38">
        <v>17</v>
      </c>
      <c r="F7" s="38">
        <v>1</v>
      </c>
      <c r="G7" s="38">
        <v>0</v>
      </c>
      <c r="H7" s="38" t="s">
        <v>108</v>
      </c>
      <c r="I7" s="38" t="s">
        <v>109</v>
      </c>
      <c r="J7" s="38" t="s">
        <v>110</v>
      </c>
      <c r="K7" s="38" t="s">
        <v>111</v>
      </c>
      <c r="L7" s="38" t="s">
        <v>112</v>
      </c>
      <c r="M7" s="38"/>
      <c r="N7" s="39" t="s">
        <v>113</v>
      </c>
      <c r="O7" s="39">
        <v>30.33</v>
      </c>
      <c r="P7" s="39">
        <v>59.81</v>
      </c>
      <c r="Q7" s="39">
        <v>78.28</v>
      </c>
      <c r="R7" s="39">
        <v>3402</v>
      </c>
      <c r="S7" s="39">
        <v>22401</v>
      </c>
      <c r="T7" s="39">
        <v>81.849999999999994</v>
      </c>
      <c r="U7" s="39">
        <v>273.68</v>
      </c>
      <c r="V7" s="39">
        <v>13330</v>
      </c>
      <c r="W7" s="39">
        <v>5.9</v>
      </c>
      <c r="X7" s="39">
        <v>2259.3200000000002</v>
      </c>
      <c r="Y7" s="39">
        <v>95.87</v>
      </c>
      <c r="Z7" s="39">
        <v>92.86</v>
      </c>
      <c r="AA7" s="39">
        <v>99.73</v>
      </c>
      <c r="AB7" s="39">
        <v>100</v>
      </c>
      <c r="AC7" s="39">
        <v>101.33</v>
      </c>
      <c r="AD7" s="39">
        <v>102.09</v>
      </c>
      <c r="AE7" s="39">
        <v>104.18</v>
      </c>
      <c r="AF7" s="39">
        <v>108.69</v>
      </c>
      <c r="AG7" s="39">
        <v>110.8</v>
      </c>
      <c r="AH7" s="39">
        <v>110.07</v>
      </c>
      <c r="AI7" s="39">
        <v>108.57</v>
      </c>
      <c r="AJ7" s="39">
        <v>47.3</v>
      </c>
      <c r="AK7" s="39">
        <v>69.97</v>
      </c>
      <c r="AL7" s="39">
        <v>68.319999999999993</v>
      </c>
      <c r="AM7" s="39">
        <v>68.040000000000006</v>
      </c>
      <c r="AN7" s="39">
        <v>64.790000000000006</v>
      </c>
      <c r="AO7" s="39">
        <v>100.29</v>
      </c>
      <c r="AP7" s="39">
        <v>95.59</v>
      </c>
      <c r="AQ7" s="39">
        <v>29.24</v>
      </c>
      <c r="AR7" s="39">
        <v>31.45</v>
      </c>
      <c r="AS7" s="39">
        <v>31.4</v>
      </c>
      <c r="AT7" s="39">
        <v>4.38</v>
      </c>
      <c r="AU7" s="39">
        <v>119.59</v>
      </c>
      <c r="AV7" s="39">
        <v>202.56</v>
      </c>
      <c r="AW7" s="39">
        <v>13.5</v>
      </c>
      <c r="AX7" s="39">
        <v>17.87</v>
      </c>
      <c r="AY7" s="39">
        <v>21.38</v>
      </c>
      <c r="AZ7" s="39">
        <v>372.33</v>
      </c>
      <c r="BA7" s="39">
        <v>318.06</v>
      </c>
      <c r="BB7" s="39">
        <v>68.510000000000005</v>
      </c>
      <c r="BC7" s="39">
        <v>70.16</v>
      </c>
      <c r="BD7" s="39">
        <v>79.709999999999994</v>
      </c>
      <c r="BE7" s="39">
        <v>59.95</v>
      </c>
      <c r="BF7" s="39">
        <v>1830.02</v>
      </c>
      <c r="BG7" s="39">
        <v>2009.52</v>
      </c>
      <c r="BH7" s="39">
        <v>1951.27</v>
      </c>
      <c r="BI7" s="39">
        <v>1840.05</v>
      </c>
      <c r="BJ7" s="39">
        <v>1684.14</v>
      </c>
      <c r="BK7" s="39">
        <v>1309.43</v>
      </c>
      <c r="BL7" s="39">
        <v>1306.92</v>
      </c>
      <c r="BM7" s="39">
        <v>1203.71</v>
      </c>
      <c r="BN7" s="39">
        <v>1162.3599999999999</v>
      </c>
      <c r="BO7" s="39">
        <v>1047.6500000000001</v>
      </c>
      <c r="BP7" s="39">
        <v>728.3</v>
      </c>
      <c r="BQ7" s="39">
        <v>100.63</v>
      </c>
      <c r="BR7" s="39">
        <v>90.62</v>
      </c>
      <c r="BS7" s="39">
        <v>97.74</v>
      </c>
      <c r="BT7" s="39">
        <v>100.87</v>
      </c>
      <c r="BU7" s="39">
        <v>105.11</v>
      </c>
      <c r="BV7" s="39">
        <v>67.59</v>
      </c>
      <c r="BW7" s="39">
        <v>68.510000000000005</v>
      </c>
      <c r="BX7" s="39">
        <v>69.739999999999995</v>
      </c>
      <c r="BY7" s="39">
        <v>68.209999999999994</v>
      </c>
      <c r="BZ7" s="39">
        <v>74.040000000000006</v>
      </c>
      <c r="CA7" s="39">
        <v>100.04</v>
      </c>
      <c r="CB7" s="39">
        <v>155.81</v>
      </c>
      <c r="CC7" s="39">
        <v>173.12</v>
      </c>
      <c r="CD7" s="39">
        <v>173.61</v>
      </c>
      <c r="CE7" s="39">
        <v>170.2</v>
      </c>
      <c r="CF7" s="39">
        <v>163.66999999999999</v>
      </c>
      <c r="CG7" s="39">
        <v>251.88</v>
      </c>
      <c r="CH7" s="39">
        <v>247.43</v>
      </c>
      <c r="CI7" s="39">
        <v>248.89</v>
      </c>
      <c r="CJ7" s="39">
        <v>250.84</v>
      </c>
      <c r="CK7" s="39">
        <v>235.61</v>
      </c>
      <c r="CL7" s="39">
        <v>137.82</v>
      </c>
      <c r="CM7" s="39">
        <v>48.17</v>
      </c>
      <c r="CN7" s="39">
        <v>48.68</v>
      </c>
      <c r="CO7" s="39">
        <v>48.5</v>
      </c>
      <c r="CP7" s="39">
        <v>47.28</v>
      </c>
      <c r="CQ7" s="39">
        <v>46.96</v>
      </c>
      <c r="CR7" s="39">
        <v>49.29</v>
      </c>
      <c r="CS7" s="39">
        <v>50.32</v>
      </c>
      <c r="CT7" s="39">
        <v>49.89</v>
      </c>
      <c r="CU7" s="39">
        <v>49.39</v>
      </c>
      <c r="CV7" s="39">
        <v>49.25</v>
      </c>
      <c r="CW7" s="39">
        <v>60.09</v>
      </c>
      <c r="CX7" s="39">
        <v>78.569999999999993</v>
      </c>
      <c r="CY7" s="39">
        <v>78.790000000000006</v>
      </c>
      <c r="CZ7" s="39">
        <v>79.81</v>
      </c>
      <c r="DA7" s="39">
        <v>79.739999999999995</v>
      </c>
      <c r="DB7" s="39">
        <v>80.38</v>
      </c>
      <c r="DC7" s="39">
        <v>84.31</v>
      </c>
      <c r="DD7" s="39">
        <v>84.57</v>
      </c>
      <c r="DE7" s="39">
        <v>84.73</v>
      </c>
      <c r="DF7" s="39">
        <v>83.96</v>
      </c>
      <c r="DG7" s="39">
        <v>84.12</v>
      </c>
      <c r="DH7" s="39">
        <v>94.9</v>
      </c>
      <c r="DI7" s="39">
        <v>3.91</v>
      </c>
      <c r="DJ7" s="39">
        <v>5.83</v>
      </c>
      <c r="DK7" s="39">
        <v>12.71</v>
      </c>
      <c r="DL7" s="39">
        <v>15.49</v>
      </c>
      <c r="DM7" s="39">
        <v>18.14</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v>
      </c>
      <c r="EJ7" s="39">
        <v>7.0000000000000007E-2</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2018-02-08T11:38:09Z</cp:lastPrinted>
  <dcterms:created xsi:type="dcterms:W3CDTF">2017-12-25T01:51:04Z</dcterms:created>
  <dcterms:modified xsi:type="dcterms:W3CDTF">2018-02-23T00:56:24Z</dcterms:modified>
  <cp:category/>
</cp:coreProperties>
</file>