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<sst xmlns="http://schemas.openxmlformats.org/spreadsheetml/2006/main" count="235" uniqueCount="122">
  <si>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</si>
  <si>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</si>
  <si>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</si>
  <si>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</si>
  <si>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</si>
  <si>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</si>
  <si>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</si>
  <si>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</si>
  <si>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</si>
  <si>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</si>
  <si>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</si>
  <si>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</si>
  <si>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</si>
  <si>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</si>
  <si>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</si>
  <si>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</si>
  <si>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</si>
  <si>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</si>
  <si>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</si>
  <si>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</si>
  <si>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</si>
  <si>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</si>
  <si>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</si>
  <si>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</si>
  <si>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</si>
  <si>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</si>
  <si>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</si>
  <si>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</si>
  <si>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</si>
  <si>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</si>
  <si>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</si>
  <si>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</si>
  <si>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</si>
  <si>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</si>
  <si>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</si>
  <si>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</si>
  <si>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</si>
  <si>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</si>
  <si>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</si>
  <si>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</si>
  <si>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</si>
  <si>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</si>
  <si>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</si>
  <si>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</si>
  <si>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</si>
  <si>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</si>
  <si>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</si>
  <si>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</si>
  <si>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</si>
  <si>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</si>
  <si>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</si>
  <si>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</si>
  <si>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</si>
  <si>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</si>
  <si>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</si>
  <si>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</si>
  <si>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</si>
  <si>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</si>
  <si>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</si>
  <si>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</si>
  <si>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</si>
  <si>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</si>
  <si>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</si>
  <si>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</si>
  <si>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</si>
  <si>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</si>
  <si>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</si>
  <si>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</si>
  <si>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</si>
  <si>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</si>
  <si>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</si>
  <si>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</si>
  <si>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</si>
  <si>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</si>
  <si>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</si>
  <si>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</si>
  <si>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</si>
  <si>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</si>
  <si>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</si>
  <si>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</si>
  <si>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</si>
  <si>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</si>
  <si>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</si>
  <si>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</si>
  <si>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</si>
  <si>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</si>
  <si>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</si>
  <si>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</si>
  <si>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</si>
  <si>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</si>
  <si>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</si>
  <si>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</si>
  <si>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</si>
  <si>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</si>
  <si>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</si>
  <si>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</si>
  <si>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</si>
  <si>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</si>
  <si>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</si>
  <si>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</si>
  <si>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</si>
  <si>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</si>
  <si>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</si>
  <si>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</si>
  <si>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</si>
  <si>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</si>
  <si>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</si>
  <si>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羽咋市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</si>
  <si>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</si>
  <si>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</si>
  <si>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</si>
  <si>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</si>
  <si>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</si>
  <si>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</si>
  <si>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</si>
  <si>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</si>
  <si>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</si>
  <si>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</si>
  <si>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①今後老朽化していく施設の更新費用や維持管理費について検討し、H27年度より、公共下水道事業への統合整備事業を行っている。</t>
    <phoneticPr fontId="4"/>
  </si>
  <si>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</si>
  <si>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 xml:space="preserve"> ①②③H23年に法適用した以降も、事業費に対する使用料収入等が不足し赤字経営が続いていたため、H26年度より料金改定を行い、収支の黒字化を目指し、累積欠損金の解消に向け取り組んでいるところである。H25年度については、年度末の未払金が少額であったため比率が上がっているが、その他の年度では、低い水準であるため、さらなる経営改善が必要である。
 ④下水道建設に伴い発行した企業債の償還金が多大なため、事業規模に対する残高が平均値を上回っている。
 ⑤H26年4月より使用料改定を行い、適正な使用料収入の確保に努めている。
 ⑥維持管理費の削減等のため、H27年度より公共下水道との統合整備事業を行っている。
 ⑦類似団体の平均値を上回っているが、事業の効率化を図るため、平成28年度より農業集落排水処理区を、順次公共下水道処理区へ統合している。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</si>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</sst>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807424"/>
        <c:axId val="1048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4807424"/>
        <c:axId val="104834176"/>
      </c:lineChart>
      <c:dateAx>
        <c:axId val="104807424"/>
        <c:scaling>
          <c:orientation val="minMax"/>
        </c:scaling>
        <c:delete val="1"/>
        <c:axPos val="b"/>
        <c:numFmt formatCode="ge" sourceLinked="1"/>
        <c:majorTickMark val="none"/>
        <c:minorTickMark val="none"/>
        <c:tickLblPos val="none"/>
        <c:crossAx val="104834176"/>
        <c:crosses val="autoZero"/>
        <c:auto val="1"/>
        <c:lblOffset val="100"/>
        <c:baseTimeUnit val="years"/>
      </c:dateAx>
      <c:valAx>
        <c:axId val="1048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78.180000000000007</c:v>
                </c:pt>
                <c:pt idx="1">
                  <c:v>87.53</c:v>
                </c:pt>
                <c:pt idx="2">
                  <c:v>93.36</c:v>
                </c:pt>
                <c:pt idx="3">
                  <c:v>94.99</c:v>
                </c:pt>
                <c:pt idx="4">
                  <c:v>104.75</c:v>
                </c:pt>
              </c:numCache>
            </c:numRef>
          </c:val>
        </c:ser>
        <c:dLbls>
          <c:showLegendKey val="0"/>
          <c:showVal val="0"/>
          <c:showCatName val="0"/>
          <c:showSerName val="0"/>
          <c:showPercent val="0"/>
          <c:showBubbleSize val="0"/>
        </c:dLbls>
        <c:gapWidth val="150"/>
        <c:axId val="104848000"/>
        <c:axId val="1048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04848000"/>
        <c:axId val="104854272"/>
      </c:lineChart>
      <c:dateAx>
        <c:axId val="104848000"/>
        <c:scaling>
          <c:orientation val="minMax"/>
        </c:scaling>
        <c:delete val="1"/>
        <c:axPos val="b"/>
        <c:numFmt formatCode="ge" sourceLinked="1"/>
        <c:majorTickMark val="none"/>
        <c:minorTickMark val="none"/>
        <c:tickLblPos val="none"/>
        <c:crossAx val="104854272"/>
        <c:crosses val="autoZero"/>
        <c:auto val="1"/>
        <c:lblOffset val="100"/>
        <c:baseTimeUnit val="years"/>
      </c:dateAx>
      <c:valAx>
        <c:axId val="1048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5.17</c:v>
                </c:pt>
                <c:pt idx="1">
                  <c:v>7.62</c:v>
                </c:pt>
                <c:pt idx="2">
                  <c:v>14.96</c:v>
                </c:pt>
                <c:pt idx="3">
                  <c:v>18.23</c:v>
                </c:pt>
                <c:pt idx="4">
                  <c:v>21.42</c:v>
                </c:pt>
              </c:numCache>
            </c:numRef>
          </c:val>
        </c:ser>
        <c:dLbls>
          <c:showLegendKey val="0"/>
          <c:showVal val="0"/>
          <c:showCatName val="0"/>
          <c:showSerName val="0"/>
          <c:showPercent val="0"/>
          <c:showBubbleSize val="0"/>
        </c:dLbls>
        <c:gapWidth val="150"/>
        <c:axId val="108148992"/>
        <c:axId val="1081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08148992"/>
        <c:axId val="108163456"/>
      </c:lineChart>
      <c:dateAx>
        <c:axId val="108148992"/>
        <c:scaling>
          <c:orientation val="minMax"/>
        </c:scaling>
        <c:delete val="1"/>
        <c:axPos val="b"/>
        <c:numFmt formatCode="ge" sourceLinked="1"/>
        <c:majorTickMark val="none"/>
        <c:minorTickMark val="none"/>
        <c:tickLblPos val="none"/>
        <c:crossAx val="108163456"/>
        <c:crosses val="autoZero"/>
        <c:auto val="1"/>
        <c:lblOffset val="100"/>
        <c:baseTimeUnit val="years"/>
      </c:dateAx>
      <c:valAx>
        <c:axId val="1081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197760"/>
        <c:axId val="1082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08197760"/>
        <c:axId val="108208128"/>
      </c:lineChart>
      <c:dateAx>
        <c:axId val="108197760"/>
        <c:scaling>
          <c:orientation val="minMax"/>
        </c:scaling>
        <c:delete val="1"/>
        <c:axPos val="b"/>
        <c:numFmt formatCode="ge" sourceLinked="1"/>
        <c:majorTickMark val="none"/>
        <c:minorTickMark val="none"/>
        <c:tickLblPos val="none"/>
        <c:crossAx val="108208128"/>
        <c:crosses val="autoZero"/>
        <c:auto val="1"/>
        <c:lblOffset val="100"/>
        <c:baseTimeUnit val="years"/>
      </c:dateAx>
      <c:valAx>
        <c:axId val="1082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134.36000000000001</c:v>
                </c:pt>
                <c:pt idx="1">
                  <c:v>172.4</c:v>
                </c:pt>
                <c:pt idx="2">
                  <c:v>192.08</c:v>
                </c:pt>
                <c:pt idx="3">
                  <c:v>210.67</c:v>
                </c:pt>
                <c:pt idx="4">
                  <c:v>196.03</c:v>
                </c:pt>
              </c:numCache>
            </c:numRef>
          </c:val>
        </c:ser>
        <c:dLbls>
          <c:showLegendKey val="0"/>
          <c:showVal val="0"/>
          <c:showCatName val="0"/>
          <c:showSerName val="0"/>
          <c:showPercent val="0"/>
          <c:showBubbleSize val="0"/>
        </c:dLbls>
        <c:gapWidth val="150"/>
        <c:axId val="108222336"/>
        <c:axId val="1082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08222336"/>
        <c:axId val="108244992"/>
      </c:lineChart>
      <c:dateAx>
        <c:axId val="108222336"/>
        <c:scaling>
          <c:orientation val="minMax"/>
        </c:scaling>
        <c:delete val="1"/>
        <c:axPos val="b"/>
        <c:numFmt formatCode="ge" sourceLinked="1"/>
        <c:majorTickMark val="none"/>
        <c:minorTickMark val="none"/>
        <c:tickLblPos val="none"/>
        <c:crossAx val="108244992"/>
        <c:crosses val="autoZero"/>
        <c:auto val="1"/>
        <c:lblOffset val="100"/>
        <c:baseTimeUnit val="years"/>
      </c:dateAx>
      <c:valAx>
        <c:axId val="1082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280.7</c:v>
                </c:pt>
                <c:pt idx="1">
                  <c:v>3702.77</c:v>
                </c:pt>
                <c:pt idx="2">
                  <c:v>10.24</c:v>
                </c:pt>
                <c:pt idx="3">
                  <c:v>9.98</c:v>
                </c:pt>
                <c:pt idx="4">
                  <c:v>18.77</c:v>
                </c:pt>
              </c:numCache>
            </c:numRef>
          </c:val>
        </c:ser>
        <c:dLbls>
          <c:showLegendKey val="0"/>
          <c:showVal val="0"/>
          <c:showCatName val="0"/>
          <c:showSerName val="0"/>
          <c:showPercent val="0"/>
          <c:showBubbleSize val="0"/>
        </c:dLbls>
        <c:gapWidth val="150"/>
        <c:axId val="108275584"/>
        <c:axId val="1082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108275584"/>
        <c:axId val="108277760"/>
      </c:lineChart>
      <c:dateAx>
        <c:axId val="108275584"/>
        <c:scaling>
          <c:orientation val="minMax"/>
        </c:scaling>
        <c:delete val="1"/>
        <c:axPos val="b"/>
        <c:numFmt formatCode="ge" sourceLinked="1"/>
        <c:majorTickMark val="none"/>
        <c:minorTickMark val="none"/>
        <c:tickLblPos val="none"/>
        <c:crossAx val="108277760"/>
        <c:crosses val="autoZero"/>
        <c:auto val="1"/>
        <c:lblOffset val="100"/>
        <c:baseTimeUnit val="years"/>
      </c:dateAx>
      <c:valAx>
        <c:axId val="1082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1447.67</c:v>
                </c:pt>
                <c:pt idx="1">
                  <c:v>1240.94</c:v>
                </c:pt>
                <c:pt idx="2">
                  <c:v>2097.5700000000002</c:v>
                </c:pt>
                <c:pt idx="3">
                  <c:v>654.46</c:v>
                </c:pt>
                <c:pt idx="4">
                  <c:v>1131.33</c:v>
                </c:pt>
              </c:numCache>
            </c:numRef>
          </c:val>
        </c:ser>
        <c:dLbls>
          <c:showLegendKey val="0"/>
          <c:showVal val="0"/>
          <c:showCatName val="0"/>
          <c:showSerName val="0"/>
          <c:showPercent val="0"/>
          <c:showBubbleSize val="0"/>
        </c:dLbls>
        <c:gapWidth val="150"/>
        <c:axId val="108307968"/>
        <c:axId val="1083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8307968"/>
        <c:axId val="108309888"/>
      </c:lineChart>
      <c:dateAx>
        <c:axId val="108307968"/>
        <c:scaling>
          <c:orientation val="minMax"/>
        </c:scaling>
        <c:delete val="1"/>
        <c:axPos val="b"/>
        <c:numFmt formatCode="ge" sourceLinked="1"/>
        <c:majorTickMark val="none"/>
        <c:minorTickMark val="none"/>
        <c:tickLblPos val="none"/>
        <c:crossAx val="108309888"/>
        <c:crosses val="autoZero"/>
        <c:auto val="1"/>
        <c:lblOffset val="100"/>
        <c:baseTimeUnit val="years"/>
      </c:dateAx>
      <c:valAx>
        <c:axId val="1083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87.67</c:v>
                </c:pt>
                <c:pt idx="1">
                  <c:v>96.78</c:v>
                </c:pt>
                <c:pt idx="2">
                  <c:v>107.91</c:v>
                </c:pt>
                <c:pt idx="3">
                  <c:v>115.88</c:v>
                </c:pt>
                <c:pt idx="4">
                  <c:v>124.75</c:v>
                </c:pt>
              </c:numCache>
            </c:numRef>
          </c:val>
        </c:ser>
        <c:dLbls>
          <c:showLegendKey val="0"/>
          <c:showVal val="0"/>
          <c:showCatName val="0"/>
          <c:showSerName val="0"/>
          <c:showPercent val="0"/>
          <c:showBubbleSize val="0"/>
        </c:dLbls>
        <c:gapWidth val="150"/>
        <c:axId val="108421888"/>
        <c:axId val="1084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8421888"/>
        <c:axId val="108423808"/>
      </c:lineChart>
      <c:dateAx>
        <c:axId val="108421888"/>
        <c:scaling>
          <c:orientation val="minMax"/>
        </c:scaling>
        <c:delete val="1"/>
        <c:axPos val="b"/>
        <c:numFmt formatCode="ge" sourceLinked="1"/>
        <c:majorTickMark val="none"/>
        <c:minorTickMark val="none"/>
        <c:tickLblPos val="none"/>
        <c:crossAx val="108423808"/>
        <c:crosses val="autoZero"/>
        <c:auto val="1"/>
        <c:lblOffset val="100"/>
        <c:baseTimeUnit val="years"/>
      </c:dateAx>
      <c:valAx>
        <c:axId val="1084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175.78</c:v>
                </c:pt>
                <c:pt idx="1">
                  <c:v>159.63</c:v>
                </c:pt>
                <c:pt idx="2">
                  <c:v>154.03</c:v>
                </c:pt>
                <c:pt idx="3">
                  <c:v>144.78</c:v>
                </c:pt>
                <c:pt idx="4">
                  <c:v>134.87</c:v>
                </c:pt>
              </c:numCache>
            </c:numRef>
          </c:val>
        </c:ser>
        <c:dLbls>
          <c:showLegendKey val="0"/>
          <c:showVal val="0"/>
          <c:showCatName val="0"/>
          <c:showSerName val="0"/>
          <c:showPercent val="0"/>
          <c:showBubbleSize val="0"/>
        </c:dLbls>
        <c:gapWidth val="150"/>
        <c:axId val="108453888"/>
        <c:axId val="1084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8453888"/>
        <c:axId val="108455808"/>
      </c:lineChart>
      <c:dateAx>
        <c:axId val="108453888"/>
        <c:scaling>
          <c:orientation val="minMax"/>
        </c:scaling>
        <c:delete val="1"/>
        <c:axPos val="b"/>
        <c:numFmt formatCode="ge" sourceLinked="1"/>
        <c:majorTickMark val="none"/>
        <c:minorTickMark val="none"/>
        <c:tickLblPos val="none"/>
        <c:crossAx val="108455808"/>
        <c:crosses val="autoZero"/>
        <c:auto val="1"/>
        <c:lblOffset val="100"/>
        <c:baseTimeUnit val="years"/>
      </c:dateAx>
      <c:valAx>
        <c:axId val="1084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63.8</c:v>
                </c:pt>
                <c:pt idx="1">
                  <c:v>65.95</c:v>
                </c:pt>
                <c:pt idx="2">
                  <c:v>65.81</c:v>
                </c:pt>
                <c:pt idx="3">
                  <c:v>82.5</c:v>
                </c:pt>
                <c:pt idx="4">
                  <c:v>52.09</c:v>
                </c:pt>
              </c:numCache>
            </c:numRef>
          </c:val>
        </c:ser>
        <c:dLbls>
          <c:showLegendKey val="0"/>
          <c:showVal val="0"/>
          <c:showCatName val="0"/>
          <c:showSerName val="0"/>
          <c:showPercent val="0"/>
          <c:showBubbleSize val="0"/>
        </c:dLbls>
        <c:gapWidth val="150"/>
        <c:axId val="108477824"/>
        <c:axId val="1084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8477824"/>
        <c:axId val="108488192"/>
      </c:lineChart>
      <c:dateAx>
        <c:axId val="108477824"/>
        <c:scaling>
          <c:orientation val="minMax"/>
        </c:scaling>
        <c:delete val="1"/>
        <c:axPos val="b"/>
        <c:numFmt formatCode="ge" sourceLinked="1"/>
        <c:majorTickMark val="none"/>
        <c:minorTickMark val="none"/>
        <c:tickLblPos val="none"/>
        <c:crossAx val="108488192"/>
        <c:crosses val="autoZero"/>
        <c:auto val="1"/>
        <c:lblOffset val="100"/>
        <c:baseTimeUnit val="years"/>
      </c:dateAx>
      <c:valAx>
        <c:axId val="1084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90.53</c:v>
                </c:pt>
                <c:pt idx="1">
                  <c:v>91.93</c:v>
                </c:pt>
                <c:pt idx="2">
                  <c:v>91.32</c:v>
                </c:pt>
                <c:pt idx="3">
                  <c:v>89.95</c:v>
                </c:pt>
                <c:pt idx="4">
                  <c:v>90.41</c:v>
                </c:pt>
              </c:numCache>
            </c:numRef>
          </c:val>
        </c:ser>
        <c:dLbls>
          <c:showLegendKey val="0"/>
          <c:showVal val="0"/>
          <c:showCatName val="0"/>
          <c:showSerName val="0"/>
          <c:showPercent val="0"/>
          <c:showBubbleSize val="0"/>
        </c:dLbls>
        <c:gapWidth val="150"/>
        <c:axId val="108514304"/>
        <c:axId val="1085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8514304"/>
        <c:axId val="108594304"/>
      </c:lineChart>
      <c:dateAx>
        <c:axId val="108514304"/>
        <c:scaling>
          <c:orientation val="minMax"/>
        </c:scaling>
        <c:delete val="1"/>
        <c:axPos val="b"/>
        <c:numFmt formatCode="ge" sourceLinked="1"/>
        <c:majorTickMark val="none"/>
        <c:minorTickMark val="none"/>
        <c:tickLblPos val="none"/>
        <c:crossAx val="108594304"/>
        <c:crosses val="autoZero"/>
        <c:auto val="1"/>
        <c:lblOffset val="100"/>
        <c:baseTimeUnit val="years"/>
      </c:dateAx>
      <c:valAx>
        <c:axId val="1085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石川県　羽咋市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121</v>
      </c>
      <c r="AE8" s="74"/>
      <c r="AF8" s="74"/>
      <c r="AG8" s="74"/>
      <c r="AH8" s="74"/>
      <c r="AI8" s="74"/>
      <c r="AJ8" s="74"/>
      <c r="AK8" s="4"/>
      <c r="AL8" s="68">
        <f>データ!S6</f>
        <v>22401</v>
      </c>
      <c r="AM8" s="68"/>
      <c r="AN8" s="68"/>
      <c r="AO8" s="68"/>
      <c r="AP8" s="68"/>
      <c r="AQ8" s="68"/>
      <c r="AR8" s="68"/>
      <c r="AS8" s="68"/>
      <c r="AT8" s="67">
        <f>データ!T6</f>
        <v>81.849999999999994</v>
      </c>
      <c r="AU8" s="67"/>
      <c r="AV8" s="67"/>
      <c r="AW8" s="67"/>
      <c r="AX8" s="67"/>
      <c r="AY8" s="67"/>
      <c r="AZ8" s="67"/>
      <c r="BA8" s="67"/>
      <c r="BB8" s="67">
        <f>データ!U6</f>
        <v>273.68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37.6</v>
      </c>
      <c r="J10" s="67"/>
      <c r="K10" s="67"/>
      <c r="L10" s="67"/>
      <c r="M10" s="67"/>
      <c r="N10" s="67"/>
      <c r="O10" s="67"/>
      <c r="P10" s="67">
        <f>データ!P6</f>
        <v>9.59</v>
      </c>
      <c r="Q10" s="67"/>
      <c r="R10" s="67"/>
      <c r="S10" s="67"/>
      <c r="T10" s="67"/>
      <c r="U10" s="67"/>
      <c r="V10" s="67"/>
      <c r="W10" s="67">
        <f>データ!Q6</f>
        <v>117.75</v>
      </c>
      <c r="X10" s="67"/>
      <c r="Y10" s="67"/>
      <c r="Z10" s="67"/>
      <c r="AA10" s="67"/>
      <c r="AB10" s="67"/>
      <c r="AC10" s="67"/>
      <c r="AD10" s="68">
        <f>データ!R6</f>
        <v>3402</v>
      </c>
      <c r="AE10" s="68"/>
      <c r="AF10" s="68"/>
      <c r="AG10" s="68"/>
      <c r="AH10" s="68"/>
      <c r="AI10" s="68"/>
      <c r="AJ10" s="68"/>
      <c r="AK10" s="2"/>
      <c r="AL10" s="68">
        <f>データ!V6</f>
        <v>2137</v>
      </c>
      <c r="AM10" s="68"/>
      <c r="AN10" s="68"/>
      <c r="AO10" s="68"/>
      <c r="AP10" s="68"/>
      <c r="AQ10" s="68"/>
      <c r="AR10" s="68"/>
      <c r="AS10" s="68"/>
      <c r="AT10" s="67">
        <f>データ!W6</f>
        <v>1.32</v>
      </c>
      <c r="AU10" s="67"/>
      <c r="AV10" s="67"/>
      <c r="AW10" s="67"/>
      <c r="AX10" s="67"/>
      <c r="AY10" s="67"/>
      <c r="AZ10" s="67"/>
      <c r="BA10" s="67"/>
      <c r="BB10" s="67">
        <f>データ!X6</f>
        <v>1618.94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118</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172073</v>
      </c>
      <c r="D6" s="34">
        <f t="shared" si="3"/>
        <v>46</v>
      </c>
      <c r="E6" s="34">
        <f t="shared" si="3"/>
        <v>17</v>
      </c>
      <c r="F6" s="34">
        <f t="shared" si="3"/>
        <v>5</v>
      </c>
      <c r="G6" s="34">
        <f t="shared" si="3"/>
        <v>0</v>
      </c>
      <c r="H6" s="34" t="str">
        <f t="shared" si="3"/>
        <v>石川県　羽咋市</v>
      </c>
      <c r="I6" s="34" t="str">
        <f t="shared" si="3"/>
        <v>法適用</v>
      </c>
      <c r="J6" s="34" t="str">
        <f t="shared" si="3"/>
        <v>下水道事業</v>
      </c>
      <c r="K6" s="34" t="str">
        <f t="shared" si="3"/>
        <v>農業集落排水</v>
      </c>
      <c r="L6" s="34" t="str">
        <f t="shared" si="3"/>
        <v>F2</v>
      </c>
      <c r="M6" s="34">
        <f t="shared" si="3"/>
        <v>0</v>
      </c>
      <c r="N6" s="35" t="str">
        <f t="shared" si="3"/>
        <v>-</v>
      </c>
      <c r="O6" s="35">
        <f t="shared" si="3"/>
        <v>37.6</v>
      </c>
      <c r="P6" s="35">
        <f t="shared" si="3"/>
        <v>9.59</v>
      </c>
      <c r="Q6" s="35">
        <f t="shared" si="3"/>
        <v>117.75</v>
      </c>
      <c r="R6" s="35">
        <f t="shared" si="3"/>
        <v>3402</v>
      </c>
      <c r="S6" s="35">
        <f t="shared" si="3"/>
        <v>22401</v>
      </c>
      <c r="T6" s="35">
        <f t="shared" si="3"/>
        <v>81.849999999999994</v>
      </c>
      <c r="U6" s="35">
        <f t="shared" si="3"/>
        <v>273.68</v>
      </c>
      <c r="V6" s="35">
        <f t="shared" si="3"/>
        <v>2137</v>
      </c>
      <c r="W6" s="35">
        <f t="shared" si="3"/>
        <v>1.32</v>
      </c>
      <c r="X6" s="35">
        <f t="shared" si="3"/>
        <v>1618.94</v>
      </c>
      <c r="Y6" s="36">
        <f>IF(Y7="",NA(),Y7)</f>
        <v>78.180000000000007</v>
      </c>
      <c r="Z6" s="36">
        <f t="shared" ref="Z6:AH6" si="4">IF(Z7="",NA(),Z7)</f>
        <v>87.53</v>
      </c>
      <c r="AA6" s="36">
        <f t="shared" si="4"/>
        <v>93.36</v>
      </c>
      <c r="AB6" s="36">
        <f t="shared" si="4"/>
        <v>94.99</v>
      </c>
      <c r="AC6" s="36">
        <f t="shared" si="4"/>
        <v>104.75</v>
      </c>
      <c r="AD6" s="36">
        <f t="shared" si="4"/>
        <v>92.74</v>
      </c>
      <c r="AE6" s="36">
        <f t="shared" si="4"/>
        <v>93.62</v>
      </c>
      <c r="AF6" s="36">
        <f t="shared" si="4"/>
        <v>97.53</v>
      </c>
      <c r="AG6" s="36">
        <f t="shared" si="4"/>
        <v>99.64</v>
      </c>
      <c r="AH6" s="36">
        <f t="shared" si="4"/>
        <v>99.66</v>
      </c>
      <c r="AI6" s="35" t="str">
        <f>IF(AI7="","",IF(AI7="-","【-】","【"&amp;SUBSTITUTE(TEXT(AI7,"#,##0.00"),"-","△")&amp;"】"))</f>
        <v>【99.11】</v>
      </c>
      <c r="AJ6" s="36">
        <f>IF(AJ7="",NA(),AJ7)</f>
        <v>134.36000000000001</v>
      </c>
      <c r="AK6" s="36">
        <f t="shared" ref="AK6:AS6" si="5">IF(AK7="",NA(),AK7)</f>
        <v>172.4</v>
      </c>
      <c r="AL6" s="36">
        <f t="shared" si="5"/>
        <v>192.08</v>
      </c>
      <c r="AM6" s="36">
        <f t="shared" si="5"/>
        <v>210.67</v>
      </c>
      <c r="AN6" s="36">
        <f t="shared" si="5"/>
        <v>196.03</v>
      </c>
      <c r="AO6" s="36">
        <f t="shared" si="5"/>
        <v>243.13</v>
      </c>
      <c r="AP6" s="36">
        <f t="shared" si="5"/>
        <v>280.08</v>
      </c>
      <c r="AQ6" s="36">
        <f t="shared" si="5"/>
        <v>223.09</v>
      </c>
      <c r="AR6" s="36">
        <f t="shared" si="5"/>
        <v>214.61</v>
      </c>
      <c r="AS6" s="36">
        <f t="shared" si="5"/>
        <v>225.39</v>
      </c>
      <c r="AT6" s="35" t="str">
        <f>IF(AT7="","",IF(AT7="-","【-】","【"&amp;SUBSTITUTE(TEXT(AT7,"#,##0.00"),"-","△")&amp;"】"))</f>
        <v>【206.58】</v>
      </c>
      <c r="AU6" s="36">
        <f>IF(AU7="",NA(),AU7)</f>
        <v>280.7</v>
      </c>
      <c r="AV6" s="36">
        <f t="shared" ref="AV6:BD6" si="6">IF(AV7="",NA(),AV7)</f>
        <v>3702.77</v>
      </c>
      <c r="AW6" s="36">
        <f t="shared" si="6"/>
        <v>10.24</v>
      </c>
      <c r="AX6" s="36">
        <f t="shared" si="6"/>
        <v>9.98</v>
      </c>
      <c r="AY6" s="36">
        <f t="shared" si="6"/>
        <v>18.77</v>
      </c>
      <c r="AZ6" s="36">
        <f t="shared" si="6"/>
        <v>162.52000000000001</v>
      </c>
      <c r="BA6" s="36">
        <f t="shared" si="6"/>
        <v>124.2</v>
      </c>
      <c r="BB6" s="36">
        <f t="shared" si="6"/>
        <v>33.03</v>
      </c>
      <c r="BC6" s="36">
        <f t="shared" si="6"/>
        <v>29.45</v>
      </c>
      <c r="BD6" s="36">
        <f t="shared" si="6"/>
        <v>31.84</v>
      </c>
      <c r="BE6" s="35" t="str">
        <f>IF(BE7="","",IF(BE7="-","【-】","【"&amp;SUBSTITUTE(TEXT(BE7,"#,##0.00"),"-","△")&amp;"】"))</f>
        <v>【34.54】</v>
      </c>
      <c r="BF6" s="36">
        <f>IF(BF7="",NA(),BF7)</f>
        <v>1447.67</v>
      </c>
      <c r="BG6" s="36">
        <f t="shared" ref="BG6:BO6" si="7">IF(BG7="",NA(),BG7)</f>
        <v>1240.94</v>
      </c>
      <c r="BH6" s="36">
        <f t="shared" si="7"/>
        <v>2097.5700000000002</v>
      </c>
      <c r="BI6" s="36">
        <f t="shared" si="7"/>
        <v>654.46</v>
      </c>
      <c r="BJ6" s="36">
        <f t="shared" si="7"/>
        <v>1131.33</v>
      </c>
      <c r="BK6" s="36">
        <f t="shared" si="7"/>
        <v>1197.82</v>
      </c>
      <c r="BL6" s="36">
        <f t="shared" si="7"/>
        <v>1126.77</v>
      </c>
      <c r="BM6" s="36">
        <f t="shared" si="7"/>
        <v>1044.8</v>
      </c>
      <c r="BN6" s="36">
        <f t="shared" si="7"/>
        <v>1081.8</v>
      </c>
      <c r="BO6" s="36">
        <f t="shared" si="7"/>
        <v>974.93</v>
      </c>
      <c r="BP6" s="35" t="str">
        <f>IF(BP7="","",IF(BP7="-","【-】","【"&amp;SUBSTITUTE(TEXT(BP7,"#,##0.00"),"-","△")&amp;"】"))</f>
        <v>【914.53】</v>
      </c>
      <c r="BQ6" s="36">
        <f>IF(BQ7="",NA(),BQ7)</f>
        <v>87.67</v>
      </c>
      <c r="BR6" s="36">
        <f t="shared" ref="BR6:BZ6" si="8">IF(BR7="",NA(),BR7)</f>
        <v>96.78</v>
      </c>
      <c r="BS6" s="36">
        <f t="shared" si="8"/>
        <v>107.91</v>
      </c>
      <c r="BT6" s="36">
        <f t="shared" si="8"/>
        <v>115.88</v>
      </c>
      <c r="BU6" s="36">
        <f t="shared" si="8"/>
        <v>124.75</v>
      </c>
      <c r="BV6" s="36">
        <f t="shared" si="8"/>
        <v>51.03</v>
      </c>
      <c r="BW6" s="36">
        <f t="shared" si="8"/>
        <v>50.9</v>
      </c>
      <c r="BX6" s="36">
        <f t="shared" si="8"/>
        <v>50.82</v>
      </c>
      <c r="BY6" s="36">
        <f t="shared" si="8"/>
        <v>52.19</v>
      </c>
      <c r="BZ6" s="36">
        <f t="shared" si="8"/>
        <v>55.32</v>
      </c>
      <c r="CA6" s="35" t="str">
        <f>IF(CA7="","",IF(CA7="-","【-】","【"&amp;SUBSTITUTE(TEXT(CA7,"#,##0.00"),"-","△")&amp;"】"))</f>
        <v>【55.73】</v>
      </c>
      <c r="CB6" s="36">
        <f>IF(CB7="",NA(),CB7)</f>
        <v>175.78</v>
      </c>
      <c r="CC6" s="36">
        <f t="shared" ref="CC6:CK6" si="9">IF(CC7="",NA(),CC7)</f>
        <v>159.63</v>
      </c>
      <c r="CD6" s="36">
        <f t="shared" si="9"/>
        <v>154.03</v>
      </c>
      <c r="CE6" s="36">
        <f t="shared" si="9"/>
        <v>144.78</v>
      </c>
      <c r="CF6" s="36">
        <f t="shared" si="9"/>
        <v>134.87</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63.8</v>
      </c>
      <c r="CN6" s="36">
        <f t="shared" ref="CN6:CV6" si="10">IF(CN7="",NA(),CN7)</f>
        <v>65.95</v>
      </c>
      <c r="CO6" s="36">
        <f t="shared" si="10"/>
        <v>65.81</v>
      </c>
      <c r="CP6" s="36">
        <f t="shared" si="10"/>
        <v>82.5</v>
      </c>
      <c r="CQ6" s="36">
        <f t="shared" si="10"/>
        <v>52.09</v>
      </c>
      <c r="CR6" s="36">
        <f t="shared" si="10"/>
        <v>54.74</v>
      </c>
      <c r="CS6" s="36">
        <f t="shared" si="10"/>
        <v>53.78</v>
      </c>
      <c r="CT6" s="36">
        <f t="shared" si="10"/>
        <v>53.24</v>
      </c>
      <c r="CU6" s="36">
        <f t="shared" si="10"/>
        <v>52.31</v>
      </c>
      <c r="CV6" s="36">
        <f t="shared" si="10"/>
        <v>60.65</v>
      </c>
      <c r="CW6" s="35" t="str">
        <f>IF(CW7="","",IF(CW7="-","【-】","【"&amp;SUBSTITUTE(TEXT(CW7,"#,##0.00"),"-","△")&amp;"】"))</f>
        <v>【59.15】</v>
      </c>
      <c r="CX6" s="36">
        <f>IF(CX7="",NA(),CX7)</f>
        <v>90.53</v>
      </c>
      <c r="CY6" s="36">
        <f t="shared" ref="CY6:DG6" si="11">IF(CY7="",NA(),CY7)</f>
        <v>91.93</v>
      </c>
      <c r="CZ6" s="36">
        <f t="shared" si="11"/>
        <v>91.32</v>
      </c>
      <c r="DA6" s="36">
        <f t="shared" si="11"/>
        <v>89.95</v>
      </c>
      <c r="DB6" s="36">
        <f t="shared" si="11"/>
        <v>90.41</v>
      </c>
      <c r="DC6" s="36">
        <f t="shared" si="11"/>
        <v>83.88</v>
      </c>
      <c r="DD6" s="36">
        <f t="shared" si="11"/>
        <v>84.06</v>
      </c>
      <c r="DE6" s="36">
        <f t="shared" si="11"/>
        <v>84.07</v>
      </c>
      <c r="DF6" s="36">
        <f t="shared" si="11"/>
        <v>84.32</v>
      </c>
      <c r="DG6" s="36">
        <f t="shared" si="11"/>
        <v>84.58</v>
      </c>
      <c r="DH6" s="35" t="str">
        <f>IF(DH7="","",IF(DH7="-","【-】","【"&amp;SUBSTITUTE(TEXT(DH7,"#,##0.00"),"-","△")&amp;"】"))</f>
        <v>【85.01】</v>
      </c>
      <c r="DI6" s="36">
        <f>IF(DI7="",NA(),DI7)</f>
        <v>5.17</v>
      </c>
      <c r="DJ6" s="36">
        <f t="shared" ref="DJ6:DR6" si="12">IF(DJ7="",NA(),DJ7)</f>
        <v>7.62</v>
      </c>
      <c r="DK6" s="36">
        <f t="shared" si="12"/>
        <v>14.96</v>
      </c>
      <c r="DL6" s="36">
        <f t="shared" si="12"/>
        <v>18.23</v>
      </c>
      <c r="DM6" s="36">
        <f t="shared" si="12"/>
        <v>21.42</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172073</v>
      </c>
      <c r="D7" s="38">
        <v>46</v>
      </c>
      <c r="E7" s="38">
        <v>17</v>
      </c>
      <c r="F7" s="38">
        <v>5</v>
      </c>
      <c r="G7" s="38">
        <v>0</v>
      </c>
      <c r="H7" s="38" t="s">
        <v>107</v>
      </c>
      <c r="I7" s="38" t="s">
        <v>108</v>
      </c>
      <c r="J7" s="38" t="s">
        <v>109</v>
      </c>
      <c r="K7" s="38" t="s">
        <v>110</v>
      </c>
      <c r="L7" s="38" t="s">
        <v>111</v>
      </c>
      <c r="M7" s="38"/>
      <c r="N7" s="39" t="s">
        <v>112</v>
      </c>
      <c r="O7" s="39">
        <v>37.6</v>
      </c>
      <c r="P7" s="39">
        <v>9.59</v>
      </c>
      <c r="Q7" s="39">
        <v>117.75</v>
      </c>
      <c r="R7" s="39">
        <v>3402</v>
      </c>
      <c r="S7" s="39">
        <v>22401</v>
      </c>
      <c r="T7" s="39">
        <v>81.849999999999994</v>
      </c>
      <c r="U7" s="39">
        <v>273.68</v>
      </c>
      <c r="V7" s="39">
        <v>2137</v>
      </c>
      <c r="W7" s="39">
        <v>1.32</v>
      </c>
      <c r="X7" s="39">
        <v>1618.94</v>
      </c>
      <c r="Y7" s="39">
        <v>78.180000000000007</v>
      </c>
      <c r="Z7" s="39">
        <v>87.53</v>
      </c>
      <c r="AA7" s="39">
        <v>93.36</v>
      </c>
      <c r="AB7" s="39">
        <v>94.99</v>
      </c>
      <c r="AC7" s="39">
        <v>104.75</v>
      </c>
      <c r="AD7" s="39">
        <v>92.74</v>
      </c>
      <c r="AE7" s="39">
        <v>93.62</v>
      </c>
      <c r="AF7" s="39">
        <v>97.53</v>
      </c>
      <c r="AG7" s="39">
        <v>99.64</v>
      </c>
      <c r="AH7" s="39">
        <v>99.66</v>
      </c>
      <c r="AI7" s="39">
        <v>99.11</v>
      </c>
      <c r="AJ7" s="39">
        <v>134.36000000000001</v>
      </c>
      <c r="AK7" s="39">
        <v>172.4</v>
      </c>
      <c r="AL7" s="39">
        <v>192.08</v>
      </c>
      <c r="AM7" s="39">
        <v>210.67</v>
      </c>
      <c r="AN7" s="39">
        <v>196.03</v>
      </c>
      <c r="AO7" s="39">
        <v>243.13</v>
      </c>
      <c r="AP7" s="39">
        <v>280.08</v>
      </c>
      <c r="AQ7" s="39">
        <v>223.09</v>
      </c>
      <c r="AR7" s="39">
        <v>214.61</v>
      </c>
      <c r="AS7" s="39">
        <v>225.39</v>
      </c>
      <c r="AT7" s="39">
        <v>206.58</v>
      </c>
      <c r="AU7" s="39">
        <v>280.7</v>
      </c>
      <c r="AV7" s="39">
        <v>3702.77</v>
      </c>
      <c r="AW7" s="39">
        <v>10.24</v>
      </c>
      <c r="AX7" s="39">
        <v>9.98</v>
      </c>
      <c r="AY7" s="39">
        <v>18.77</v>
      </c>
      <c r="AZ7" s="39">
        <v>162.52000000000001</v>
      </c>
      <c r="BA7" s="39">
        <v>124.2</v>
      </c>
      <c r="BB7" s="39">
        <v>33.03</v>
      </c>
      <c r="BC7" s="39">
        <v>29.45</v>
      </c>
      <c r="BD7" s="39">
        <v>31.84</v>
      </c>
      <c r="BE7" s="39">
        <v>34.54</v>
      </c>
      <c r="BF7" s="39">
        <v>1447.67</v>
      </c>
      <c r="BG7" s="39">
        <v>1240.94</v>
      </c>
      <c r="BH7" s="39">
        <v>2097.5700000000002</v>
      </c>
      <c r="BI7" s="39">
        <v>654.46</v>
      </c>
      <c r="BJ7" s="39">
        <v>1131.33</v>
      </c>
      <c r="BK7" s="39">
        <v>1197.82</v>
      </c>
      <c r="BL7" s="39">
        <v>1126.77</v>
      </c>
      <c r="BM7" s="39">
        <v>1044.8</v>
      </c>
      <c r="BN7" s="39">
        <v>1081.8</v>
      </c>
      <c r="BO7" s="39">
        <v>974.93</v>
      </c>
      <c r="BP7" s="39">
        <v>914.53</v>
      </c>
      <c r="BQ7" s="39">
        <v>87.67</v>
      </c>
      <c r="BR7" s="39">
        <v>96.78</v>
      </c>
      <c r="BS7" s="39">
        <v>107.91</v>
      </c>
      <c r="BT7" s="39">
        <v>115.88</v>
      </c>
      <c r="BU7" s="39">
        <v>124.75</v>
      </c>
      <c r="BV7" s="39">
        <v>51.03</v>
      </c>
      <c r="BW7" s="39">
        <v>50.9</v>
      </c>
      <c r="BX7" s="39">
        <v>50.82</v>
      </c>
      <c r="BY7" s="39">
        <v>52.19</v>
      </c>
      <c r="BZ7" s="39">
        <v>55.32</v>
      </c>
      <c r="CA7" s="39">
        <v>55.73</v>
      </c>
      <c r="CB7" s="39">
        <v>175.78</v>
      </c>
      <c r="CC7" s="39">
        <v>159.63</v>
      </c>
      <c r="CD7" s="39">
        <v>154.03</v>
      </c>
      <c r="CE7" s="39">
        <v>144.78</v>
      </c>
      <c r="CF7" s="39">
        <v>134.87</v>
      </c>
      <c r="CG7" s="39">
        <v>289.60000000000002</v>
      </c>
      <c r="CH7" s="39">
        <v>293.27</v>
      </c>
      <c r="CI7" s="39">
        <v>300.52</v>
      </c>
      <c r="CJ7" s="39">
        <v>296.14</v>
      </c>
      <c r="CK7" s="39">
        <v>283.17</v>
      </c>
      <c r="CL7" s="39">
        <v>276.77999999999997</v>
      </c>
      <c r="CM7" s="39">
        <v>63.8</v>
      </c>
      <c r="CN7" s="39">
        <v>65.95</v>
      </c>
      <c r="CO7" s="39">
        <v>65.81</v>
      </c>
      <c r="CP7" s="39">
        <v>82.5</v>
      </c>
      <c r="CQ7" s="39">
        <v>52.09</v>
      </c>
      <c r="CR7" s="39">
        <v>54.74</v>
      </c>
      <c r="CS7" s="39">
        <v>53.78</v>
      </c>
      <c r="CT7" s="39">
        <v>53.24</v>
      </c>
      <c r="CU7" s="39">
        <v>52.31</v>
      </c>
      <c r="CV7" s="39">
        <v>60.65</v>
      </c>
      <c r="CW7" s="39">
        <v>59.15</v>
      </c>
      <c r="CX7" s="39">
        <v>90.53</v>
      </c>
      <c r="CY7" s="39">
        <v>91.93</v>
      </c>
      <c r="CZ7" s="39">
        <v>91.32</v>
      </c>
      <c r="DA7" s="39">
        <v>89.95</v>
      </c>
      <c r="DB7" s="39">
        <v>90.41</v>
      </c>
      <c r="DC7" s="39">
        <v>83.88</v>
      </c>
      <c r="DD7" s="39">
        <v>84.06</v>
      </c>
      <c r="DE7" s="39">
        <v>84.07</v>
      </c>
      <c r="DF7" s="39">
        <v>84.32</v>
      </c>
      <c r="DG7" s="39">
        <v>84.58</v>
      </c>
      <c r="DH7" s="39">
        <v>85.01</v>
      </c>
      <c r="DI7" s="39">
        <v>5.17</v>
      </c>
      <c r="DJ7" s="39">
        <v>7.62</v>
      </c>
      <c r="DK7" s="39">
        <v>14.96</v>
      </c>
      <c r="DL7" s="39">
        <v>18.23</v>
      </c>
      <c r="DM7" s="39">
        <v>21.42</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dcterms:created xsi:type="dcterms:W3CDTF">2017-12-25T01:58:05Z</dcterms:created>
  <dcterms:modified xsi:type="dcterms:W3CDTF">2018-02-23T00:57:52Z</dcterms:modified>
  <cp:category/>
</cp:coreProperties>
</file>