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735\Desktop\【経営比較分析表】2016_173843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<sst xmlns="http://schemas.openxmlformats.org/spreadsheetml/2006/main" count="251" uniqueCount="125">
  <si>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</si>
  <si>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</si>
  <si>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</si>
  <si>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</si>
  <si>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</si>
  <si>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</si>
  <si>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</si>
  <si>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</si>
  <si>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</si>
  <si>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</si>
  <si>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</si>
  <si>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</si>
  <si>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</si>
  <si>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</si>
  <si>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</si>
  <si>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</si>
  <si>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</si>
  <si>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</si>
  <si>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</si>
  <si>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</si>
  <si>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</si>
  <si>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</si>
  <si>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</si>
  <si>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</si>
  <si>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</si>
  <si>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</si>
  <si>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</si>
  <si>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</si>
  <si>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</si>
  <si>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</si>
  <si>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</si>
  <si>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</si>
  <si>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</si>
  <si>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</si>
  <si>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</si>
  <si>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</si>
  <si>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</si>
  <si>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</si>
  <si>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</si>
  <si>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</si>
  <si>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</si>
  <si>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</si>
  <si>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</si>
  <si>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</si>
  <si>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</si>
  <si>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</si>
  <si>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</si>
  <si>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</si>
  <si>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</si>
  <si>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</si>
  <si>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</si>
  <si>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</si>
  <si>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</si>
  <si>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</si>
  <si>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</si>
  <si>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</si>
  <si>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</si>
  <si>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</si>
  <si>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</si>
  <si>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</si>
  <si>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</si>
  <si>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</si>
  <si>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</si>
  <si>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</si>
  <si>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</si>
  <si>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</si>
  <si>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</si>
  <si>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</si>
  <si>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</si>
  <si>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</si>
  <si>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</si>
  <si>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</si>
  <si>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</si>
  <si>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</si>
  <si>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</si>
  <si>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</si>
  <si>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</si>
  <si>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</si>
  <si>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</si>
  <si>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</si>
  <si>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</si>
  <si>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</si>
  <si>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</si>
  <si>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</si>
  <si>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</si>
  <si>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</si>
  <si>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</si>
  <si>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</si>
  <si>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</si>
  <si>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</si>
  <si>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</si>
  <si>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</si>
  <si>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</si>
  <si>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</si>
  <si>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</si>
  <si>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</si>
  <si>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</si>
  <si>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</si>
  <si>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</si>
  <si>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</si>
  <si>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</si>
  <si>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</si>
  <si>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</si>
  <si>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</si>
  <si>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</si>
  <si>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</si>
  <si>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</si>
  <si>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</si>
  <si>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</si>
  <si>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志賀町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</si>
  <si>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</si>
  <si>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</si>
  <si>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</si>
  <si>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</si>
  <si>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</si>
  <si>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</si>
  <si>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</si>
  <si>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</si>
  <si>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</si>
  <si>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</si>
  <si>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</si>
  <si>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〇老朽化の状況について
　本事業により整備を行った合併浄化槽も１５年を経過したものが多くなり、年々、ブロア等の付属機器、本体機器の老朽化が顕著となり修繕費用が増加してきている。</t>
    <rPh sb="1" eb="3">
      <t>ロウキュウ</t>
    </rPh>
    <rPh sb="3" eb="4">
      <t>カ</t>
    </rPh>
    <rPh sb="5" eb="7">
      <t>ジョウキョウ</t>
    </rPh>
    <rPh sb="13" eb="14">
      <t>ホン</t>
    </rPh>
    <rPh sb="14" eb="16">
      <t>ジギョウ</t>
    </rPh>
    <rPh sb="19" eb="21">
      <t>セイビ</t>
    </rPh>
    <rPh sb="22" eb="23">
      <t>オコナ</t>
    </rPh>
    <rPh sb="25" eb="27">
      <t>ガッペイ</t>
    </rPh>
    <rPh sb="27" eb="30">
      <t>ジョウカソウ</t>
    </rPh>
    <rPh sb="33" eb="34">
      <t>ネン</t>
    </rPh>
    <rPh sb="35" eb="37">
      <t>ケイカ</t>
    </rPh>
    <rPh sb="42" eb="43">
      <t>オオ</t>
    </rPh>
    <rPh sb="47" eb="49">
      <t>ネンネン</t>
    </rPh>
    <rPh sb="53" eb="54">
      <t>ナド</t>
    </rPh>
    <rPh sb="55" eb="57">
      <t>フゾク</t>
    </rPh>
    <rPh sb="57" eb="59">
      <t>キキ</t>
    </rPh>
    <rPh sb="60" eb="62">
      <t>ホンタイ</t>
    </rPh>
    <rPh sb="62" eb="64">
      <t>キキ</t>
    </rPh>
    <rPh sb="65" eb="68">
      <t>ロウキュウカ</t>
    </rPh>
    <rPh sb="69" eb="71">
      <t>ケンチョ</t>
    </rPh>
    <rPh sb="74" eb="76">
      <t>シュウゼン</t>
    </rPh>
    <rPh sb="76" eb="78">
      <t>ヒヨウ</t>
    </rPh>
    <rPh sb="79" eb="81">
      <t>ゾウカ</t>
    </rPh>
    <phoneticPr fontId="4"/>
  </si>
  <si>
    <t>　企業債残高については、順調に償還が進んでいるが、施設の老朽化により維持管理費が増大している。このため定額制となっている使用料金の見直しが必要となっている。</t>
    <rPh sb="1" eb="3">
      <t>キギョウ</t>
    </rPh>
    <rPh sb="3" eb="4">
      <t>サイ</t>
    </rPh>
    <rPh sb="4" eb="6">
      <t>ザンダカ</t>
    </rPh>
    <rPh sb="12" eb="14">
      <t>ジュンチョウ</t>
    </rPh>
    <rPh sb="15" eb="17">
      <t>ショウカン</t>
    </rPh>
    <rPh sb="18" eb="19">
      <t>スス</t>
    </rPh>
    <rPh sb="25" eb="27">
      <t>シセツ</t>
    </rPh>
    <rPh sb="28" eb="31">
      <t>ロウキュウカ</t>
    </rPh>
    <rPh sb="34" eb="36">
      <t>イジ</t>
    </rPh>
    <rPh sb="36" eb="38">
      <t>カンリ</t>
    </rPh>
    <rPh sb="38" eb="39">
      <t>ヒ</t>
    </rPh>
    <rPh sb="40" eb="42">
      <t>ゾウダイ</t>
    </rPh>
    <rPh sb="51" eb="54">
      <t>テイガクセイ</t>
    </rPh>
    <rPh sb="60" eb="62">
      <t>シヨウ</t>
    </rPh>
    <rPh sb="62" eb="64">
      <t>リョウキン</t>
    </rPh>
    <rPh sb="65" eb="67">
      <t>ミナオ</t>
    </rPh>
    <rPh sb="69" eb="71">
      <t>ヒツヨウ</t>
    </rPh>
    <phoneticPr fontId="4"/>
  </si>
  <si>
    <t>非設置</t>
    <rPh sb="0" eb="1">
      <t>ヒ</t>
    </rPh>
    <rPh sb="1" eb="3">
      <t>セッチ</t>
    </rPh>
    <phoneticPr fontId="4"/>
  </si>
  <si>
    <t>①収益的収支比率
　概ね上昇傾向にあるが、今後においても料金収入の増加を見込めないため、維持管理経費の削減に一層努めていく必要がある。
④企業債残高対策事業規模比率
　本事業（特定地域生活排水処理整備事業）は完了しているため、新たな企業債の発行が無いため企業債残高は年々減少していく見込みである。
⑤経費回収率
　使用料体系が定額料金であるため、急激な使用料の増減はないものの、増加も見込めないため年々増加傾向にある
機器修繕費が使用料収入に対し過大な状況にあるため、経費回収率は類型団体平均を下回っている。しかしながら企業債の償還が進んだことで逓増な状態にある。適正な使用収入に確保が必要である。
⑥汚水処理原価
　本事業においては使用料は定額制のため有収水量の増加が使用料収入の増加に結びつかないない。ここ数年の指示値の減少は企業債残高の減少によるものと思われる。</t>
    <rPh sb="1" eb="4">
      <t>シュウエキテキ</t>
    </rPh>
    <rPh sb="4" eb="6">
      <t>シュウシ</t>
    </rPh>
    <rPh sb="6" eb="8">
      <t>ヒリツ</t>
    </rPh>
    <rPh sb="10" eb="11">
      <t>オオム</t>
    </rPh>
    <rPh sb="12" eb="14">
      <t>ジョウショウ</t>
    </rPh>
    <rPh sb="14" eb="16">
      <t>ケイコウ</t>
    </rPh>
    <rPh sb="21" eb="23">
      <t>コンゴ</t>
    </rPh>
    <rPh sb="28" eb="30">
      <t>リョウキン</t>
    </rPh>
    <rPh sb="30" eb="32">
      <t>シュウニュウ</t>
    </rPh>
    <rPh sb="33" eb="35">
      <t>ゾウカ</t>
    </rPh>
    <rPh sb="36" eb="38">
      <t>ミコ</t>
    </rPh>
    <rPh sb="44" eb="46">
      <t>イジ</t>
    </rPh>
    <rPh sb="46" eb="48">
      <t>カンリ</t>
    </rPh>
    <rPh sb="48" eb="50">
      <t>ケイヒ</t>
    </rPh>
    <rPh sb="51" eb="53">
      <t>サクゲン</t>
    </rPh>
    <rPh sb="54" eb="56">
      <t>イッソウ</t>
    </rPh>
    <rPh sb="56" eb="57">
      <t>ツト</t>
    </rPh>
    <rPh sb="61" eb="63">
      <t>ヒツヨウ</t>
    </rPh>
    <rPh sb="69" eb="71">
      <t>キギョウ</t>
    </rPh>
    <rPh sb="71" eb="72">
      <t>サイ</t>
    </rPh>
    <rPh sb="72" eb="74">
      <t>ザンダカ</t>
    </rPh>
    <rPh sb="74" eb="76">
      <t>タイサク</t>
    </rPh>
    <rPh sb="76" eb="78">
      <t>ジギョウ</t>
    </rPh>
    <rPh sb="78" eb="80">
      <t>キボ</t>
    </rPh>
    <rPh sb="80" eb="82">
      <t>ヒリツ</t>
    </rPh>
    <rPh sb="84" eb="85">
      <t>ホン</t>
    </rPh>
    <rPh sb="85" eb="87">
      <t>ジギョウ</t>
    </rPh>
    <rPh sb="88" eb="90">
      <t>トクテイ</t>
    </rPh>
    <rPh sb="90" eb="92">
      <t>チイキ</t>
    </rPh>
    <rPh sb="92" eb="94">
      <t>セイカツ</t>
    </rPh>
    <rPh sb="94" eb="96">
      <t>ハイスイ</t>
    </rPh>
    <rPh sb="96" eb="98">
      <t>ショリ</t>
    </rPh>
    <rPh sb="98" eb="100">
      <t>セイビ</t>
    </rPh>
    <rPh sb="100" eb="102">
      <t>ジギョウ</t>
    </rPh>
    <rPh sb="104" eb="106">
      <t>カンリョウ</t>
    </rPh>
    <rPh sb="113" eb="114">
      <t>アラ</t>
    </rPh>
    <rPh sb="116" eb="118">
      <t>キギョウ</t>
    </rPh>
    <rPh sb="118" eb="119">
      <t>サイ</t>
    </rPh>
    <rPh sb="120" eb="122">
      <t>ハッコウ</t>
    </rPh>
    <rPh sb="123" eb="124">
      <t>ナ</t>
    </rPh>
    <rPh sb="127" eb="129">
      <t>キギョウ</t>
    </rPh>
    <rPh sb="129" eb="130">
      <t>サイ</t>
    </rPh>
    <rPh sb="130" eb="132">
      <t>ザンダカ</t>
    </rPh>
    <rPh sb="133" eb="135">
      <t>ネンネン</t>
    </rPh>
    <rPh sb="135" eb="137">
      <t>ゲンショウ</t>
    </rPh>
    <rPh sb="141" eb="143">
      <t>ミコ</t>
    </rPh>
    <rPh sb="150" eb="152">
      <t>ケイヒ</t>
    </rPh>
    <rPh sb="152" eb="154">
      <t>カイシュウ</t>
    </rPh>
    <rPh sb="154" eb="155">
      <t>リツ</t>
    </rPh>
    <rPh sb="157" eb="160">
      <t>シヨウリョウ</t>
    </rPh>
    <rPh sb="160" eb="162">
      <t>タイケイ</t>
    </rPh>
    <rPh sb="163" eb="165">
      <t>テイガク</t>
    </rPh>
    <rPh sb="165" eb="167">
      <t>リョウキン</t>
    </rPh>
    <rPh sb="173" eb="175">
      <t>キュウゲキ</t>
    </rPh>
    <rPh sb="176" eb="179">
      <t>シヨウリョウ</t>
    </rPh>
    <rPh sb="180" eb="182">
      <t>ゾウゲン</t>
    </rPh>
    <rPh sb="189" eb="191">
      <t>ゾウカ</t>
    </rPh>
    <rPh sb="192" eb="194">
      <t>ミコ</t>
    </rPh>
    <rPh sb="199" eb="201">
      <t>ネンネン</t>
    </rPh>
    <rPh sb="201" eb="203">
      <t>ゾウカ</t>
    </rPh>
    <rPh sb="203" eb="205">
      <t>ケイコウ</t>
    </rPh>
    <rPh sb="209" eb="211">
      <t>キキ</t>
    </rPh>
    <rPh sb="211" eb="213">
      <t>シュウゼン</t>
    </rPh>
    <rPh sb="213" eb="214">
      <t>ヒ</t>
    </rPh>
    <rPh sb="215" eb="218">
      <t>シヨウリョウ</t>
    </rPh>
    <rPh sb="218" eb="220">
      <t>シュウニュウ</t>
    </rPh>
    <rPh sb="221" eb="222">
      <t>タイ</t>
    </rPh>
    <rPh sb="223" eb="225">
      <t>カダイ</t>
    </rPh>
    <rPh sb="226" eb="228">
      <t>ジョウキョウ</t>
    </rPh>
    <rPh sb="234" eb="236">
      <t>ケイヒ</t>
    </rPh>
    <rPh sb="236" eb="238">
      <t>カイシュウ</t>
    </rPh>
    <rPh sb="238" eb="239">
      <t>リツ</t>
    </rPh>
    <rPh sb="240" eb="242">
      <t>ルイケイ</t>
    </rPh>
    <rPh sb="242" eb="244">
      <t>ダンタイ</t>
    </rPh>
    <rPh sb="244" eb="246">
      <t>ヘイキン</t>
    </rPh>
    <rPh sb="247" eb="249">
      <t>シタマワ</t>
    </rPh>
    <rPh sb="260" eb="262">
      <t>キギョウ</t>
    </rPh>
    <rPh sb="262" eb="263">
      <t>サイ</t>
    </rPh>
    <rPh sb="264" eb="266">
      <t>ショウカン</t>
    </rPh>
    <rPh sb="267" eb="268">
      <t>スス</t>
    </rPh>
    <rPh sb="273" eb="275">
      <t>テイゾウ</t>
    </rPh>
    <rPh sb="276" eb="278">
      <t>ジョウタイ</t>
    </rPh>
    <rPh sb="282" eb="284">
      <t>テキセイ</t>
    </rPh>
    <rPh sb="287" eb="289">
      <t>シュウニュウ</t>
    </rPh>
    <rPh sb="290" eb="292">
      <t>カクホ</t>
    </rPh>
    <rPh sb="293" eb="295">
      <t>ヒツヨウ</t>
    </rPh>
    <rPh sb="301" eb="303">
      <t>オスイ</t>
    </rPh>
    <rPh sb="303" eb="305">
      <t>ショリ</t>
    </rPh>
    <rPh sb="305" eb="307">
      <t>ゲンカ</t>
    </rPh>
    <rPh sb="309" eb="310">
      <t>ホン</t>
    </rPh>
    <rPh sb="310" eb="312">
      <t>ジギョウ</t>
    </rPh>
    <rPh sb="317" eb="320">
      <t>シヨウリョウ</t>
    </rPh>
    <rPh sb="321" eb="323">
      <t>テイガク</t>
    </rPh>
    <rPh sb="323" eb="324">
      <t>セイ</t>
    </rPh>
    <rPh sb="327" eb="329">
      <t>ユウシュウ</t>
    </rPh>
    <rPh sb="329" eb="331">
      <t>スイリョウ</t>
    </rPh>
    <rPh sb="332" eb="333">
      <t>ゾウ</t>
    </rPh>
    <rPh sb="333" eb="334">
      <t>カ</t>
    </rPh>
    <rPh sb="335" eb="338">
      <t>シヨウリョウ</t>
    </rPh>
    <rPh sb="338" eb="340">
      <t>シュウニュウ</t>
    </rPh>
    <rPh sb="341" eb="343">
      <t>ゾウカ</t>
    </rPh>
    <rPh sb="344" eb="345">
      <t>ムス</t>
    </rPh>
    <rPh sb="355" eb="357">
      <t>スウネン</t>
    </rPh>
    <rPh sb="358" eb="360">
      <t>シジ</t>
    </rPh>
    <rPh sb="360" eb="361">
      <t>チ</t>
    </rPh>
    <rPh sb="362" eb="364">
      <t>ゲンショウ</t>
    </rPh>
    <rPh sb="365" eb="367">
      <t>キギョウ</t>
    </rPh>
    <rPh sb="367" eb="368">
      <t>サイ</t>
    </rPh>
    <rPh sb="368" eb="370">
      <t>ザンダカ</t>
    </rPh>
    <rPh sb="371" eb="373">
      <t>ゲンショウ</t>
    </rPh>
    <rPh sb="379" eb="380">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</si>
</sst>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503944"/>
        <c:axId val="14050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0503944"/>
        <c:axId val="140501304"/>
      </c:lineChart>
      <c:dateAx>
        <c:axId val="140503944"/>
        <c:scaling>
          <c:orientation val="minMax"/>
        </c:scaling>
        <c:delete val="1"/>
        <c:axPos val="b"/>
        <c:numFmt formatCode="ge" sourceLinked="1"/>
        <c:majorTickMark val="none"/>
        <c:minorTickMark val="none"/>
        <c:tickLblPos val="none"/>
        <c:crossAx val="140501304"/>
        <c:crosses val="autoZero"/>
        <c:auto val="1"/>
        <c:lblOffset val="100"/>
        <c:baseTimeUnit val="years"/>
      </c:dateAx>
      <c:valAx>
        <c:axId val="1405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0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79.89</c:v>
                </c:pt>
                <c:pt idx="1">
                  <c:v>78.989999999999995</c:v>
                </c:pt>
                <c:pt idx="2">
                  <c:v>74.69</c:v>
                </c:pt>
                <c:pt idx="3">
                  <c:v>72.17</c:v>
                </c:pt>
                <c:pt idx="4">
                  <c:v>69.84</c:v>
                </c:pt>
              </c:numCache>
            </c:numRef>
          </c:val>
        </c:ser>
        <c:dLbls>
          <c:showLegendKey val="0"/>
          <c:showVal val="0"/>
          <c:showCatName val="0"/>
          <c:showSerName val="0"/>
          <c:showPercent val="0"/>
          <c:showBubbleSize val="0"/>
        </c:dLbls>
        <c:gapWidth val="150"/>
        <c:axId val="140984320"/>
        <c:axId val="14132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40984320"/>
        <c:axId val="141320808"/>
      </c:lineChart>
      <c:dateAx>
        <c:axId val="140984320"/>
        <c:scaling>
          <c:orientation val="minMax"/>
        </c:scaling>
        <c:delete val="1"/>
        <c:axPos val="b"/>
        <c:numFmt formatCode="ge" sourceLinked="1"/>
        <c:majorTickMark val="none"/>
        <c:minorTickMark val="none"/>
        <c:tickLblPos val="none"/>
        <c:crossAx val="141320808"/>
        <c:crosses val="autoZero"/>
        <c:auto val="1"/>
        <c:lblOffset val="100"/>
        <c:baseTimeUnit val="years"/>
      </c:dateAx>
      <c:valAx>
        <c:axId val="14132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1321984"/>
        <c:axId val="14132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41321984"/>
        <c:axId val="141322376"/>
      </c:lineChart>
      <c:dateAx>
        <c:axId val="141321984"/>
        <c:scaling>
          <c:orientation val="minMax"/>
        </c:scaling>
        <c:delete val="1"/>
        <c:axPos val="b"/>
        <c:numFmt formatCode="ge" sourceLinked="1"/>
        <c:majorTickMark val="none"/>
        <c:minorTickMark val="none"/>
        <c:tickLblPos val="none"/>
        <c:crossAx val="141322376"/>
        <c:crosses val="autoZero"/>
        <c:auto val="1"/>
        <c:lblOffset val="100"/>
        <c:baseTimeUnit val="years"/>
      </c:dateAx>
      <c:valAx>
        <c:axId val="14132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97.92</c:v>
                </c:pt>
                <c:pt idx="1">
                  <c:v>65.06</c:v>
                </c:pt>
                <c:pt idx="2">
                  <c:v>70.53</c:v>
                </c:pt>
                <c:pt idx="3">
                  <c:v>77.09</c:v>
                </c:pt>
                <c:pt idx="4">
                  <c:v>75.38</c:v>
                </c:pt>
              </c:numCache>
            </c:numRef>
          </c:val>
        </c:ser>
        <c:dLbls>
          <c:showLegendKey val="0"/>
          <c:showVal val="0"/>
          <c:showCatName val="0"/>
          <c:showSerName val="0"/>
          <c:showPercent val="0"/>
          <c:showBubbleSize val="0"/>
        </c:dLbls>
        <c:gapWidth val="150"/>
        <c:axId val="140573880"/>
        <c:axId val="14057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573880"/>
        <c:axId val="140574264"/>
      </c:lineChart>
      <c:dateAx>
        <c:axId val="140573880"/>
        <c:scaling>
          <c:orientation val="minMax"/>
        </c:scaling>
        <c:delete val="1"/>
        <c:axPos val="b"/>
        <c:numFmt formatCode="ge" sourceLinked="1"/>
        <c:majorTickMark val="none"/>
        <c:minorTickMark val="none"/>
        <c:tickLblPos val="none"/>
        <c:crossAx val="140574264"/>
        <c:crosses val="autoZero"/>
        <c:auto val="1"/>
        <c:lblOffset val="100"/>
        <c:baseTimeUnit val="years"/>
      </c:dateAx>
      <c:valAx>
        <c:axId val="1405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7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36032"/>
        <c:axId val="1409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36032"/>
        <c:axId val="140936416"/>
      </c:lineChart>
      <c:dateAx>
        <c:axId val="140936032"/>
        <c:scaling>
          <c:orientation val="minMax"/>
        </c:scaling>
        <c:delete val="1"/>
        <c:axPos val="b"/>
        <c:numFmt formatCode="ge" sourceLinked="1"/>
        <c:majorTickMark val="none"/>
        <c:minorTickMark val="none"/>
        <c:tickLblPos val="none"/>
        <c:crossAx val="140936416"/>
        <c:crosses val="autoZero"/>
        <c:auto val="1"/>
        <c:lblOffset val="100"/>
        <c:baseTimeUnit val="years"/>
      </c:dateAx>
      <c:valAx>
        <c:axId val="1409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011000"/>
        <c:axId val="13973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011000"/>
        <c:axId val="139731992"/>
      </c:lineChart>
      <c:dateAx>
        <c:axId val="141011000"/>
        <c:scaling>
          <c:orientation val="minMax"/>
        </c:scaling>
        <c:delete val="1"/>
        <c:axPos val="b"/>
        <c:numFmt formatCode="ge" sourceLinked="1"/>
        <c:majorTickMark val="none"/>
        <c:minorTickMark val="none"/>
        <c:tickLblPos val="none"/>
        <c:crossAx val="139731992"/>
        <c:crosses val="autoZero"/>
        <c:auto val="1"/>
        <c:lblOffset val="100"/>
        <c:baseTimeUnit val="years"/>
      </c:dateAx>
      <c:valAx>
        <c:axId val="1397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1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85888"/>
        <c:axId val="14098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85888"/>
        <c:axId val="140986280"/>
      </c:lineChart>
      <c:dateAx>
        <c:axId val="140985888"/>
        <c:scaling>
          <c:orientation val="minMax"/>
        </c:scaling>
        <c:delete val="1"/>
        <c:axPos val="b"/>
        <c:numFmt formatCode="ge" sourceLinked="1"/>
        <c:majorTickMark val="none"/>
        <c:minorTickMark val="none"/>
        <c:tickLblPos val="none"/>
        <c:crossAx val="140986280"/>
        <c:crosses val="autoZero"/>
        <c:auto val="1"/>
        <c:lblOffset val="100"/>
        <c:baseTimeUnit val="years"/>
      </c:dateAx>
      <c:valAx>
        <c:axId val="14098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128056"/>
        <c:axId val="1411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128056"/>
        <c:axId val="141128448"/>
      </c:lineChart>
      <c:dateAx>
        <c:axId val="141128056"/>
        <c:scaling>
          <c:orientation val="minMax"/>
        </c:scaling>
        <c:delete val="1"/>
        <c:axPos val="b"/>
        <c:numFmt formatCode="ge" sourceLinked="1"/>
        <c:majorTickMark val="none"/>
        <c:minorTickMark val="none"/>
        <c:tickLblPos val="none"/>
        <c:crossAx val="141128448"/>
        <c:crosses val="autoZero"/>
        <c:auto val="1"/>
        <c:lblOffset val="100"/>
        <c:baseTimeUnit val="years"/>
      </c:dateAx>
      <c:valAx>
        <c:axId val="1411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2585.5700000000002</c:v>
                </c:pt>
                <c:pt idx="1">
                  <c:v>2744.08</c:v>
                </c:pt>
                <c:pt idx="2">
                  <c:v>2338.7399999999998</c:v>
                </c:pt>
                <c:pt idx="3">
                  <c:v>50.93</c:v>
                </c:pt>
                <c:pt idx="4">
                  <c:v>1439.94</c:v>
                </c:pt>
              </c:numCache>
            </c:numRef>
          </c:val>
        </c:ser>
        <c:dLbls>
          <c:showLegendKey val="0"/>
          <c:showVal val="0"/>
          <c:showCatName val="0"/>
          <c:showSerName val="0"/>
          <c:showPercent val="0"/>
          <c:showBubbleSize val="0"/>
        </c:dLbls>
        <c:gapWidth val="150"/>
        <c:axId val="141129624"/>
        <c:axId val="1411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41129624"/>
        <c:axId val="141130016"/>
      </c:lineChart>
      <c:dateAx>
        <c:axId val="141129624"/>
        <c:scaling>
          <c:orientation val="minMax"/>
        </c:scaling>
        <c:delete val="1"/>
        <c:axPos val="b"/>
        <c:numFmt formatCode="ge" sourceLinked="1"/>
        <c:majorTickMark val="none"/>
        <c:minorTickMark val="none"/>
        <c:tickLblPos val="none"/>
        <c:crossAx val="141130016"/>
        <c:crosses val="autoZero"/>
        <c:auto val="1"/>
        <c:lblOffset val="100"/>
        <c:baseTimeUnit val="years"/>
      </c:dateAx>
      <c:valAx>
        <c:axId val="1411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31.63</c:v>
                </c:pt>
                <c:pt idx="1">
                  <c:v>34.020000000000003</c:v>
                </c:pt>
                <c:pt idx="2">
                  <c:v>35.94</c:v>
                </c:pt>
                <c:pt idx="3">
                  <c:v>46.32</c:v>
                </c:pt>
                <c:pt idx="4">
                  <c:v>52.16</c:v>
                </c:pt>
              </c:numCache>
            </c:numRef>
          </c:val>
        </c:ser>
        <c:dLbls>
          <c:showLegendKey val="0"/>
          <c:showVal val="0"/>
          <c:showCatName val="0"/>
          <c:showSerName val="0"/>
          <c:showPercent val="0"/>
          <c:showBubbleSize val="0"/>
        </c:dLbls>
        <c:gapWidth val="150"/>
        <c:axId val="141131192"/>
        <c:axId val="1411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41131192"/>
        <c:axId val="141131584"/>
      </c:lineChart>
      <c:dateAx>
        <c:axId val="141131192"/>
        <c:scaling>
          <c:orientation val="minMax"/>
        </c:scaling>
        <c:delete val="1"/>
        <c:axPos val="b"/>
        <c:numFmt formatCode="ge" sourceLinked="1"/>
        <c:majorTickMark val="none"/>
        <c:minorTickMark val="none"/>
        <c:tickLblPos val="none"/>
        <c:crossAx val="141131584"/>
        <c:crosses val="autoZero"/>
        <c:auto val="1"/>
        <c:lblOffset val="100"/>
        <c:baseTimeUnit val="years"/>
      </c:dateAx>
      <c:valAx>
        <c:axId val="1411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3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144.83000000000001</c:v>
                </c:pt>
                <c:pt idx="1">
                  <c:v>135.19999999999999</c:v>
                </c:pt>
                <c:pt idx="2">
                  <c:v>137.85</c:v>
                </c:pt>
                <c:pt idx="3">
                  <c:v>111.26</c:v>
                </c:pt>
                <c:pt idx="4">
                  <c:v>101.6</c:v>
                </c:pt>
              </c:numCache>
            </c:numRef>
          </c:val>
        </c:ser>
        <c:dLbls>
          <c:showLegendKey val="0"/>
          <c:showVal val="0"/>
          <c:showCatName val="0"/>
          <c:showSerName val="0"/>
          <c:showPercent val="0"/>
          <c:showBubbleSize val="0"/>
        </c:dLbls>
        <c:gapWidth val="150"/>
        <c:axId val="140987456"/>
        <c:axId val="14098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40987456"/>
        <c:axId val="140985496"/>
      </c:lineChart>
      <c:dateAx>
        <c:axId val="140987456"/>
        <c:scaling>
          <c:orientation val="minMax"/>
        </c:scaling>
        <c:delete val="1"/>
        <c:axPos val="b"/>
        <c:numFmt formatCode="ge" sourceLinked="1"/>
        <c:majorTickMark val="none"/>
        <c:minorTickMark val="none"/>
        <c:tickLblPos val="none"/>
        <c:crossAx val="140985496"/>
        <c:crosses val="autoZero"/>
        <c:auto val="1"/>
        <c:lblOffset val="100"/>
        <c:baseTimeUnit val="years"/>
      </c:dateAx>
      <c:valAx>
        <c:axId val="1409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61" zoomScale="110" zoomScaleNormal="110" workbookViewId="0">
      <selection activeCell="CA66" sqref="CA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志賀町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123</v>
      </c>
      <c r="AE8" s="73"/>
      <c r="AF8" s="73"/>
      <c r="AG8" s="73"/>
      <c r="AH8" s="73"/>
      <c r="AI8" s="73"/>
      <c r="AJ8" s="73"/>
      <c r="AK8" s="4"/>
      <c r="AL8" s="67">
        <f>データ!S6</f>
        <v>21247</v>
      </c>
      <c r="AM8" s="67"/>
      <c r="AN8" s="67"/>
      <c r="AO8" s="67"/>
      <c r="AP8" s="67"/>
      <c r="AQ8" s="67"/>
      <c r="AR8" s="67"/>
      <c r="AS8" s="67"/>
      <c r="AT8" s="66">
        <f>データ!T6</f>
        <v>246.76</v>
      </c>
      <c r="AU8" s="66"/>
      <c r="AV8" s="66"/>
      <c r="AW8" s="66"/>
      <c r="AX8" s="66"/>
      <c r="AY8" s="66"/>
      <c r="AZ8" s="66"/>
      <c r="BA8" s="66"/>
      <c r="BB8" s="66">
        <f>データ!U6</f>
        <v>86.1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5.61</v>
      </c>
      <c r="Q10" s="66"/>
      <c r="R10" s="66"/>
      <c r="S10" s="66"/>
      <c r="T10" s="66"/>
      <c r="U10" s="66"/>
      <c r="V10" s="66"/>
      <c r="W10" s="66">
        <f>データ!Q6</f>
        <v>100</v>
      </c>
      <c r="X10" s="66"/>
      <c r="Y10" s="66"/>
      <c r="Z10" s="66"/>
      <c r="AA10" s="66"/>
      <c r="AB10" s="66"/>
      <c r="AC10" s="66"/>
      <c r="AD10" s="67">
        <f>データ!R6</f>
        <v>1260</v>
      </c>
      <c r="AE10" s="67"/>
      <c r="AF10" s="67"/>
      <c r="AG10" s="67"/>
      <c r="AH10" s="67"/>
      <c r="AI10" s="67"/>
      <c r="AJ10" s="67"/>
      <c r="AK10" s="2"/>
      <c r="AL10" s="67">
        <f>データ!V6</f>
        <v>1185</v>
      </c>
      <c r="AM10" s="67"/>
      <c r="AN10" s="67"/>
      <c r="AO10" s="67"/>
      <c r="AP10" s="67"/>
      <c r="AQ10" s="67"/>
      <c r="AR10" s="67"/>
      <c r="AS10" s="67"/>
      <c r="AT10" s="66">
        <f>データ!W6</f>
        <v>0.22</v>
      </c>
      <c r="AU10" s="66"/>
      <c r="AV10" s="66"/>
      <c r="AW10" s="66"/>
      <c r="AX10" s="66"/>
      <c r="AY10" s="66"/>
      <c r="AZ10" s="66"/>
      <c r="BA10" s="66"/>
      <c r="BB10" s="66">
        <f>データ!X6</f>
        <v>5386.36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173843</v>
      </c>
      <c r="D6" s="33">
        <f t="shared" si="3"/>
        <v>47</v>
      </c>
      <c r="E6" s="33">
        <f t="shared" si="3"/>
        <v>18</v>
      </c>
      <c r="F6" s="33">
        <f t="shared" si="3"/>
        <v>0</v>
      </c>
      <c r="G6" s="33">
        <f t="shared" si="3"/>
        <v>0</v>
      </c>
      <c r="H6" s="33" t="str">
        <f t="shared" si="3"/>
        <v>石川県　志賀町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5.61</v>
      </c>
      <c r="Q6" s="34">
        <f t="shared" si="3"/>
        <v>100</v>
      </c>
      <c r="R6" s="34">
        <f t="shared" si="3"/>
        <v>1260</v>
      </c>
      <c r="S6" s="34">
        <f t="shared" si="3"/>
        <v>21247</v>
      </c>
      <c r="T6" s="34">
        <f t="shared" si="3"/>
        <v>246.76</v>
      </c>
      <c r="U6" s="34">
        <f t="shared" si="3"/>
        <v>86.1</v>
      </c>
      <c r="V6" s="34">
        <f t="shared" si="3"/>
        <v>1185</v>
      </c>
      <c r="W6" s="34">
        <f t="shared" si="3"/>
        <v>0.22</v>
      </c>
      <c r="X6" s="34">
        <f t="shared" si="3"/>
        <v>5386.36</v>
      </c>
      <c r="Y6" s="35">
        <f>IF(Y7="",NA(),Y7)</f>
        <v>97.92</v>
      </c>
      <c r="Z6" s="35">
        <f t="shared" ref="Z6:AH6" si="4">IF(Z7="",NA(),Z7)</f>
        <v>65.06</v>
      </c>
      <c r="AA6" s="35">
        <f t="shared" si="4"/>
        <v>70.53</v>
      </c>
      <c r="AB6" s="35">
        <f t="shared" si="4"/>
        <v>77.09</v>
      </c>
      <c r="AC6" s="35">
        <f t="shared" si="4"/>
        <v>75.38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2585.5700000000002</v>
      </c>
      <c r="BG6" s="35">
        <f t="shared" ref="BG6:BO6" si="7">IF(BG7="",NA(),BG7)</f>
        <v>2744.08</v>
      </c>
      <c r="BH6" s="35">
        <f t="shared" si="7"/>
        <v>2338.7399999999998</v>
      </c>
      <c r="BI6" s="35">
        <f t="shared" si="7"/>
        <v>50.93</v>
      </c>
      <c r="BJ6" s="35">
        <f t="shared" si="7"/>
        <v>1439.94</v>
      </c>
      <c r="BK6" s="35">
        <f t="shared" si="7"/>
        <v>430.64</v>
      </c>
      <c r="BL6" s="35">
        <f t="shared" si="7"/>
        <v>446.63</v>
      </c>
      <c r="BM6" s="35">
        <f t="shared" si="7"/>
        <v>416.91</v>
      </c>
      <c r="BN6" s="35">
        <f t="shared" si="7"/>
        <v>392.19</v>
      </c>
      <c r="BO6" s="35">
        <f t="shared" si="7"/>
        <v>413.5</v>
      </c>
      <c r="BP6" s="34" t="str">
        <f>IF(BP7="","",IF(BP7="-","【-】","【"&amp;SUBSTITUTE(TEXT(BP7,"#,##0.00"),"-","△")&amp;"】"))</f>
        <v>【346.13】</v>
      </c>
      <c r="BQ6" s="35">
        <f>IF(BQ7="",NA(),BQ7)</f>
        <v>31.63</v>
      </c>
      <c r="BR6" s="35">
        <f t="shared" ref="BR6:BZ6" si="8">IF(BR7="",NA(),BR7)</f>
        <v>34.020000000000003</v>
      </c>
      <c r="BS6" s="35">
        <f t="shared" si="8"/>
        <v>35.94</v>
      </c>
      <c r="BT6" s="35">
        <f t="shared" si="8"/>
        <v>46.32</v>
      </c>
      <c r="BU6" s="35">
        <f t="shared" si="8"/>
        <v>52.16</v>
      </c>
      <c r="BV6" s="35">
        <f t="shared" si="8"/>
        <v>58.78</v>
      </c>
      <c r="BW6" s="35">
        <f t="shared" si="8"/>
        <v>58.53</v>
      </c>
      <c r="BX6" s="35">
        <f t="shared" si="8"/>
        <v>57.93</v>
      </c>
      <c r="BY6" s="35">
        <f t="shared" si="8"/>
        <v>57.03</v>
      </c>
      <c r="BZ6" s="35">
        <f t="shared" si="8"/>
        <v>55.84</v>
      </c>
      <c r="CA6" s="34" t="str">
        <f>IF(CA7="","",IF(CA7="-","【-】","【"&amp;SUBSTITUTE(TEXT(CA7,"#,##0.00"),"-","△")&amp;"】"))</f>
        <v>【59.83】</v>
      </c>
      <c r="CB6" s="35">
        <f>IF(CB7="",NA(),CB7)</f>
        <v>144.83000000000001</v>
      </c>
      <c r="CC6" s="35">
        <f t="shared" ref="CC6:CK6" si="9">IF(CC7="",NA(),CC7)</f>
        <v>135.19999999999999</v>
      </c>
      <c r="CD6" s="35">
        <f t="shared" si="9"/>
        <v>137.85</v>
      </c>
      <c r="CE6" s="35">
        <f t="shared" si="9"/>
        <v>111.26</v>
      </c>
      <c r="CF6" s="35">
        <f t="shared" si="9"/>
        <v>101.6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79.89</v>
      </c>
      <c r="CN6" s="35">
        <f t="shared" ref="CN6:CV6" si="10">IF(CN7="",NA(),CN7)</f>
        <v>78.989999999999995</v>
      </c>
      <c r="CO6" s="35">
        <f t="shared" si="10"/>
        <v>74.69</v>
      </c>
      <c r="CP6" s="35">
        <f t="shared" si="10"/>
        <v>72.17</v>
      </c>
      <c r="CQ6" s="35">
        <f t="shared" si="10"/>
        <v>69.84</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173843</v>
      </c>
      <c r="D7" s="37">
        <v>47</v>
      </c>
      <c r="E7" s="37">
        <v>18</v>
      </c>
      <c r="F7" s="37">
        <v>0</v>
      </c>
      <c r="G7" s="37">
        <v>0</v>
      </c>
      <c r="H7" s="37" t="s">
        <v>109</v>
      </c>
      <c r="I7" s="37" t="s">
        <v>110</v>
      </c>
      <c r="J7" s="37" t="s">
        <v>111</v>
      </c>
      <c r="K7" s="37" t="s">
        <v>112</v>
      </c>
      <c r="L7" s="37" t="s">
        <v>113</v>
      </c>
      <c r="M7" s="37"/>
      <c r="N7" s="38" t="s">
        <v>114</v>
      </c>
      <c r="O7" s="38" t="s">
        <v>115</v>
      </c>
      <c r="P7" s="38">
        <v>5.61</v>
      </c>
      <c r="Q7" s="38">
        <v>100</v>
      </c>
      <c r="R7" s="38">
        <v>1260</v>
      </c>
      <c r="S7" s="38">
        <v>21247</v>
      </c>
      <c r="T7" s="38">
        <v>246.76</v>
      </c>
      <c r="U7" s="38">
        <v>86.1</v>
      </c>
      <c r="V7" s="38">
        <v>1185</v>
      </c>
      <c r="W7" s="38">
        <v>0.22</v>
      </c>
      <c r="X7" s="38">
        <v>5386.36</v>
      </c>
      <c r="Y7" s="38">
        <v>97.92</v>
      </c>
      <c r="Z7" s="38">
        <v>65.06</v>
      </c>
      <c r="AA7" s="38">
        <v>70.53</v>
      </c>
      <c r="AB7" s="38">
        <v>77.09</v>
      </c>
      <c r="AC7" s="38">
        <v>75.38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2585.5700000000002</v>
      </c>
      <c r="BG7" s="38">
        <v>2744.08</v>
      </c>
      <c r="BH7" s="38">
        <v>2338.7399999999998</v>
      </c>
      <c r="BI7" s="38">
        <v>50.93</v>
      </c>
      <c r="BJ7" s="38">
        <v>1439.94</v>
      </c>
      <c r="BK7" s="38">
        <v>430.64</v>
      </c>
      <c r="BL7" s="38">
        <v>446.63</v>
      </c>
      <c r="BM7" s="38">
        <v>416.91</v>
      </c>
      <c r="BN7" s="38">
        <v>392.19</v>
      </c>
      <c r="BO7" s="38">
        <v>413.5</v>
      </c>
      <c r="BP7" s="38">
        <v>346.13</v>
      </c>
      <c r="BQ7" s="38">
        <v>31.63</v>
      </c>
      <c r="BR7" s="38">
        <v>34.020000000000003</v>
      </c>
      <c r="BS7" s="38">
        <v>35.94</v>
      </c>
      <c r="BT7" s="38">
        <v>46.32</v>
      </c>
      <c r="BU7" s="38">
        <v>52.16</v>
      </c>
      <c r="BV7" s="38">
        <v>58.78</v>
      </c>
      <c r="BW7" s="38">
        <v>58.53</v>
      </c>
      <c r="BX7" s="38">
        <v>57.93</v>
      </c>
      <c r="BY7" s="38">
        <v>57.03</v>
      </c>
      <c r="BZ7" s="38">
        <v>55.84</v>
      </c>
      <c r="CA7" s="38">
        <v>59.83</v>
      </c>
      <c r="CB7" s="38">
        <v>144.83000000000001</v>
      </c>
      <c r="CC7" s="38">
        <v>135.19999999999999</v>
      </c>
      <c r="CD7" s="38">
        <v>137.85</v>
      </c>
      <c r="CE7" s="38">
        <v>111.26</v>
      </c>
      <c r="CF7" s="38">
        <v>101.6</v>
      </c>
      <c r="CG7" s="38">
        <v>257.02999999999997</v>
      </c>
      <c r="CH7" s="38">
        <v>266.57</v>
      </c>
      <c r="CI7" s="38">
        <v>276.93</v>
      </c>
      <c r="CJ7" s="38">
        <v>283.73</v>
      </c>
      <c r="CK7" s="38">
        <v>287.57</v>
      </c>
      <c r="CL7" s="38">
        <v>268.69</v>
      </c>
      <c r="CM7" s="38">
        <v>79.89</v>
      </c>
      <c r="CN7" s="38">
        <v>78.989999999999995</v>
      </c>
      <c r="CO7" s="38">
        <v>74.69</v>
      </c>
      <c r="CP7" s="38">
        <v>72.17</v>
      </c>
      <c r="CQ7" s="38">
        <v>69.84</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柿本　秀洋</cp:lastModifiedBy>
  <cp:lastPrinted>2018-02-07T04:58:53Z</cp:lastPrinted>
  <dcterms:created xsi:type="dcterms:W3CDTF">2017-12-25T02:40:30Z</dcterms:created>
  <dcterms:modified xsi:type="dcterms:W3CDTF">2018-02-08T00:44:46Z</dcterms:modified>
  <cp:category/>
</cp:coreProperties>
</file>