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W10" i="4"/>
  <c r="I10" i="4"/>
  <c r="BB8" i="4"/>
  <c r="AL8" i="4"/>
  <c r="P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<sst xmlns="http://schemas.openxmlformats.org/spreadsheetml/2006/main" count="251" uniqueCount="125">
  <si>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</si>
  <si>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</si>
  <si>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</si>
  <si>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</si>
  <si>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</si>
  <si>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</si>
  <si>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</si>
  <si>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</si>
  <si>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</si>
  <si>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</si>
  <si>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</si>
  <si>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</si>
  <si>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</si>
  <si>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</si>
  <si>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</si>
  <si>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</si>
  <si>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</si>
  <si>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</si>
  <si>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</si>
  <si>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</si>
  <si>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</si>
  <si>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</si>
  <si>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</si>
  <si>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</si>
  <si>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</si>
  <si>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</si>
  <si>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</si>
  <si>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</si>
  <si>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</si>
  <si>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</si>
  <si>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</si>
  <si>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</si>
  <si>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</si>
  <si>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</si>
  <si>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</si>
  <si>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</si>
  <si>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</si>
  <si>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</si>
  <si>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</si>
  <si>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</si>
  <si>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</si>
  <si>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</si>
  <si>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</si>
  <si>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</si>
  <si>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</si>
  <si>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</si>
  <si>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</si>
  <si>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</si>
  <si>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</si>
  <si>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</si>
  <si>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</si>
  <si>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</si>
  <si>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</si>
  <si>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</si>
  <si>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</si>
  <si>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</si>
  <si>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</si>
  <si>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</si>
  <si>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</si>
  <si>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</si>
  <si>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</si>
  <si>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</si>
  <si>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</si>
  <si>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</si>
  <si>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</si>
  <si>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</si>
  <si>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</si>
  <si>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</si>
  <si>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</si>
  <si>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</si>
  <si>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</si>
  <si>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</si>
  <si>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</si>
  <si>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</si>
  <si>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</si>
  <si>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</si>
  <si>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</si>
  <si>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</si>
  <si>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</si>
  <si>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</si>
  <si>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</si>
  <si>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</si>
  <si>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</si>
  <si>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</si>
  <si>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</si>
  <si>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</si>
  <si>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</si>
  <si>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</si>
  <si>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</si>
  <si>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</si>
  <si>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</si>
  <si>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</si>
  <si>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</si>
  <si>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</si>
  <si>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</si>
  <si>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</si>
  <si>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</si>
  <si>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</si>
  <si>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</si>
  <si>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</si>
  <si>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</si>
  <si>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</si>
  <si>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</si>
  <si>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</si>
  <si>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</si>
  <si>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</si>
  <si>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</si>
  <si>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</si>
  <si>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</si>
  <si>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能登町</t>
  </si>
  <si>
    <t>法非適用</t>
  </si>
  <si>
    <t>下水道事業</t>
  </si>
  <si>
    <t>個別排水処理</t>
  </si>
  <si>
    <t>L2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</si>
  <si>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</si>
  <si>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</si>
  <si>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</si>
  <si>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</si>
  <si>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</si>
  <si>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</si>
  <si>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</si>
  <si>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</si>
  <si>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有形固定資産の老朽化の状況については、個別排水処理事業の整備が平成7年度に着手し平成14年度で完了している。合併処理浄化槽本体の標準耐用年数30年を経過した浄化槽がないことが要因で更新実績はないが周辺機器設備等については故障の都度修繕している。今後は浄化槽本体の更新等の財源の確保や経営に与える影響等を踏まえた分析を行った上で、計画的かつ適正な維持管理を図る必要がある。</t>
    <phoneticPr fontId="7"/>
  </si>
  <si>
    <t>類似団体と比較すると経費回収率など「経営の健全性」に関する経営指標は良くなっている。また、汚水処理原価など「経営の効率性」に関する経営指標もほぼ横ばい傾向である。仮に水洗化率が100％となっても汚水処理費（公費負担分除く）を賄えない状況であるので、経営改善のためには、今後も引き続き戸別訪問など水洗化普及活動に努力し、水洗化人口及び有収水量の増加を目指していく必要がある。</t>
    <phoneticPr fontId="7"/>
  </si>
  <si>
    <t xml:space="preserve">　①料金収入や一般会計からの繰入金等の総収益で総費用に地方債償還金を加えた費用をどの程度賄えているかを表す収益的収支比率については、経年比較では100％未満となっている。これは使用料収入等の増加に比べ維持管理経費や地方債償還金の増加の方が大きいことが要因となっている。
　④料金収入に対する企業債残高の割合を示す企業債残高対事業規模比率については、経年比較では良い状況であり類似団体との比較でも低い水準であり、投資規模が適正であることを表している。
　⑤使用料で回収すべき経費をどの程度使用料で賄っているかを表す経費回収率については、経年比較では僅かながら低下傾向にある。類似団体との比較でも悪い。これは汚水処理費（維持管理費）の増加が主な要因であり、今後さらなる適正な維持管理に努める必要がある。
　⑥有収水量１㎥あたりの汚水処理費に要した費用であり、今年度より汚水資本費を除いた汚水維持管理費のみでの指標となったが、経営戦略策定業務を行った事で増加となった。
　⑦施設・設備が１日に対応可能な処理能力に対する１日平均処理水量の割合を表す施設利用率については、経年比較では利用率がほぼ横ばいで推移している。類似団体との比較では低い状況となっている。これは節水器具の普及や人口減少等によると考えられる。
　⑧現在処理区域内人口のうち、実際に水洗便所等を設置して汚水処理している人口の割合を表す水洗化率については、経年比較では僅かではあるが上昇傾向にある。類似団体との比較ではかなり低い状況となっているため個別訪問等による普及啓発を行う必要がある。
</t>
    <rPh sb="410" eb="412">
      <t>ケイエイ</t>
    </rPh>
    <rPh sb="412" eb="414">
      <t>センリャク</t>
    </rPh>
    <rPh sb="414" eb="416">
      <t>サクテイ</t>
    </rPh>
    <rPh sb="416" eb="418">
      <t>ギョウム</t>
    </rPh>
    <rPh sb="419" eb="420">
      <t>オコナ</t>
    </rPh>
    <rPh sb="422" eb="423">
      <t>コト</t>
    </rPh>
    <rPh sb="424" eb="426">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</si>
</sst>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1870336"/>
        <c:axId val="7497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1870336"/>
        <c:axId val="74978816"/>
      </c:lineChart>
      <c:dateAx>
        <c:axId val="71870336"/>
        <c:scaling>
          <c:orientation val="minMax"/>
        </c:scaling>
        <c:delete val="1"/>
        <c:axPos val="b"/>
        <c:numFmt formatCode="ge" sourceLinked="1"/>
        <c:majorTickMark val="none"/>
        <c:minorTickMark val="none"/>
        <c:tickLblPos val="none"/>
        <c:crossAx val="74978816"/>
        <c:crosses val="autoZero"/>
        <c:auto val="1"/>
        <c:lblOffset val="100"/>
        <c:baseTimeUnit val="years"/>
      </c:dateAx>
      <c:valAx>
        <c:axId val="7497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8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26.32</c:v>
                </c:pt>
                <c:pt idx="1">
                  <c:v>26.32</c:v>
                </c:pt>
                <c:pt idx="2">
                  <c:v>21.05</c:v>
                </c:pt>
                <c:pt idx="3">
                  <c:v>21.05</c:v>
                </c:pt>
                <c:pt idx="4">
                  <c:v>21.05</c:v>
                </c:pt>
              </c:numCache>
            </c:numRef>
          </c:val>
        </c:ser>
        <c:dLbls>
          <c:showLegendKey val="0"/>
          <c:showVal val="0"/>
          <c:showCatName val="0"/>
          <c:showSerName val="0"/>
          <c:showPercent val="0"/>
          <c:showBubbleSize val="0"/>
        </c:dLbls>
        <c:gapWidth val="150"/>
        <c:axId val="58125696"/>
        <c:axId val="5812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45.33</c:v>
                </c:pt>
                <c:pt idx="1">
                  <c:v>48.69</c:v>
                </c:pt>
                <c:pt idx="2">
                  <c:v>52.52</c:v>
                </c:pt>
                <c:pt idx="3">
                  <c:v>54.14</c:v>
                </c:pt>
                <c:pt idx="4">
                  <c:v>132.99</c:v>
                </c:pt>
              </c:numCache>
            </c:numRef>
          </c:val>
          <c:smooth val="0"/>
        </c:ser>
        <c:dLbls>
          <c:showLegendKey val="0"/>
          <c:showVal val="0"/>
          <c:showCatName val="0"/>
          <c:showSerName val="0"/>
          <c:showPercent val="0"/>
          <c:showBubbleSize val="0"/>
        </c:dLbls>
        <c:marker val="1"/>
        <c:smooth val="0"/>
        <c:axId val="58125696"/>
        <c:axId val="58127872"/>
      </c:lineChart>
      <c:dateAx>
        <c:axId val="58125696"/>
        <c:scaling>
          <c:orientation val="minMax"/>
        </c:scaling>
        <c:delete val="1"/>
        <c:axPos val="b"/>
        <c:numFmt formatCode="ge" sourceLinked="1"/>
        <c:majorTickMark val="none"/>
        <c:minorTickMark val="none"/>
        <c:tickLblPos val="none"/>
        <c:crossAx val="58127872"/>
        <c:crosses val="autoZero"/>
        <c:auto val="1"/>
        <c:lblOffset val="100"/>
        <c:baseTimeUnit val="years"/>
      </c:dateAx>
      <c:valAx>
        <c:axId val="581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12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77.42</c:v>
                </c:pt>
                <c:pt idx="1">
                  <c:v>75</c:v>
                </c:pt>
                <c:pt idx="2">
                  <c:v>77.42</c:v>
                </c:pt>
                <c:pt idx="3">
                  <c:v>77.42</c:v>
                </c:pt>
                <c:pt idx="4">
                  <c:v>80.77</c:v>
                </c:pt>
              </c:numCache>
            </c:numRef>
          </c:val>
        </c:ser>
        <c:dLbls>
          <c:showLegendKey val="0"/>
          <c:showVal val="0"/>
          <c:showCatName val="0"/>
          <c:showSerName val="0"/>
          <c:showPercent val="0"/>
          <c:showBubbleSize val="0"/>
        </c:dLbls>
        <c:gapWidth val="150"/>
        <c:axId val="58149888"/>
        <c:axId val="5816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87.3</c:v>
                </c:pt>
                <c:pt idx="1">
                  <c:v>87.42</c:v>
                </c:pt>
                <c:pt idx="2">
                  <c:v>84.94</c:v>
                </c:pt>
                <c:pt idx="3">
                  <c:v>84.69</c:v>
                </c:pt>
                <c:pt idx="4">
                  <c:v>82.94</c:v>
                </c:pt>
              </c:numCache>
            </c:numRef>
          </c:val>
          <c:smooth val="0"/>
        </c:ser>
        <c:dLbls>
          <c:showLegendKey val="0"/>
          <c:showVal val="0"/>
          <c:showCatName val="0"/>
          <c:showSerName val="0"/>
          <c:showPercent val="0"/>
          <c:showBubbleSize val="0"/>
        </c:dLbls>
        <c:marker val="1"/>
        <c:smooth val="0"/>
        <c:axId val="58149888"/>
        <c:axId val="58160256"/>
      </c:lineChart>
      <c:dateAx>
        <c:axId val="58149888"/>
        <c:scaling>
          <c:orientation val="minMax"/>
        </c:scaling>
        <c:delete val="1"/>
        <c:axPos val="b"/>
        <c:numFmt formatCode="ge" sourceLinked="1"/>
        <c:majorTickMark val="none"/>
        <c:minorTickMark val="none"/>
        <c:tickLblPos val="none"/>
        <c:crossAx val="58160256"/>
        <c:crosses val="autoZero"/>
        <c:auto val="1"/>
        <c:lblOffset val="100"/>
        <c:baseTimeUnit val="years"/>
      </c:dateAx>
      <c:valAx>
        <c:axId val="5816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1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69.89</c:v>
                </c:pt>
                <c:pt idx="1">
                  <c:v>65.97</c:v>
                </c:pt>
                <c:pt idx="2">
                  <c:v>74.58</c:v>
                </c:pt>
                <c:pt idx="3">
                  <c:v>76.02</c:v>
                </c:pt>
                <c:pt idx="4">
                  <c:v>77.849999999999994</c:v>
                </c:pt>
              </c:numCache>
            </c:numRef>
          </c:val>
        </c:ser>
        <c:dLbls>
          <c:showLegendKey val="0"/>
          <c:showVal val="0"/>
          <c:showCatName val="0"/>
          <c:showSerName val="0"/>
          <c:showPercent val="0"/>
          <c:showBubbleSize val="0"/>
        </c:dLbls>
        <c:gapWidth val="150"/>
        <c:axId val="117099904"/>
        <c:axId val="5797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099904"/>
        <c:axId val="57979648"/>
      </c:lineChart>
      <c:dateAx>
        <c:axId val="117099904"/>
        <c:scaling>
          <c:orientation val="minMax"/>
        </c:scaling>
        <c:delete val="1"/>
        <c:axPos val="b"/>
        <c:numFmt formatCode="ge" sourceLinked="1"/>
        <c:majorTickMark val="none"/>
        <c:minorTickMark val="none"/>
        <c:tickLblPos val="none"/>
        <c:crossAx val="57979648"/>
        <c:crosses val="autoZero"/>
        <c:auto val="1"/>
        <c:lblOffset val="100"/>
        <c:baseTimeUnit val="years"/>
      </c:dateAx>
      <c:valAx>
        <c:axId val="5797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993472"/>
        <c:axId val="5799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993472"/>
        <c:axId val="57995648"/>
      </c:lineChart>
      <c:dateAx>
        <c:axId val="57993472"/>
        <c:scaling>
          <c:orientation val="minMax"/>
        </c:scaling>
        <c:delete val="1"/>
        <c:axPos val="b"/>
        <c:numFmt formatCode="ge" sourceLinked="1"/>
        <c:majorTickMark val="none"/>
        <c:minorTickMark val="none"/>
        <c:tickLblPos val="none"/>
        <c:crossAx val="57995648"/>
        <c:crosses val="autoZero"/>
        <c:auto val="1"/>
        <c:lblOffset val="100"/>
        <c:baseTimeUnit val="years"/>
      </c:dateAx>
      <c:valAx>
        <c:axId val="5799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99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005376"/>
        <c:axId val="5800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005376"/>
        <c:axId val="58007552"/>
      </c:lineChart>
      <c:dateAx>
        <c:axId val="58005376"/>
        <c:scaling>
          <c:orientation val="minMax"/>
        </c:scaling>
        <c:delete val="1"/>
        <c:axPos val="b"/>
        <c:numFmt formatCode="ge" sourceLinked="1"/>
        <c:majorTickMark val="none"/>
        <c:minorTickMark val="none"/>
        <c:tickLblPos val="none"/>
        <c:crossAx val="58007552"/>
        <c:crosses val="autoZero"/>
        <c:auto val="1"/>
        <c:lblOffset val="100"/>
        <c:baseTimeUnit val="years"/>
      </c:dateAx>
      <c:valAx>
        <c:axId val="5800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0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017280"/>
        <c:axId val="5801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017280"/>
        <c:axId val="58019200"/>
      </c:lineChart>
      <c:dateAx>
        <c:axId val="58017280"/>
        <c:scaling>
          <c:orientation val="minMax"/>
        </c:scaling>
        <c:delete val="1"/>
        <c:axPos val="b"/>
        <c:numFmt formatCode="ge" sourceLinked="1"/>
        <c:majorTickMark val="none"/>
        <c:minorTickMark val="none"/>
        <c:tickLblPos val="none"/>
        <c:crossAx val="58019200"/>
        <c:crosses val="autoZero"/>
        <c:auto val="1"/>
        <c:lblOffset val="100"/>
        <c:baseTimeUnit val="years"/>
      </c:dateAx>
      <c:valAx>
        <c:axId val="5801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1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037760"/>
        <c:axId val="5803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037760"/>
        <c:axId val="58039680"/>
      </c:lineChart>
      <c:dateAx>
        <c:axId val="58037760"/>
        <c:scaling>
          <c:orientation val="minMax"/>
        </c:scaling>
        <c:delete val="1"/>
        <c:axPos val="b"/>
        <c:numFmt formatCode="ge" sourceLinked="1"/>
        <c:majorTickMark val="none"/>
        <c:minorTickMark val="none"/>
        <c:tickLblPos val="none"/>
        <c:crossAx val="58039680"/>
        <c:crosses val="autoZero"/>
        <c:auto val="1"/>
        <c:lblOffset val="100"/>
        <c:baseTimeUnit val="years"/>
      </c:dateAx>
      <c:valAx>
        <c:axId val="580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3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553.33000000000004</c:v>
                </c:pt>
                <c:pt idx="1">
                  <c:v>583.04</c:v>
                </c:pt>
                <c:pt idx="2">
                  <c:v>482.7</c:v>
                </c:pt>
                <c:pt idx="3">
                  <c:v>429.3</c:v>
                </c:pt>
                <c:pt idx="4">
                  <c:v>382.4</c:v>
                </c:pt>
              </c:numCache>
            </c:numRef>
          </c:val>
        </c:ser>
        <c:dLbls>
          <c:showLegendKey val="0"/>
          <c:showVal val="0"/>
          <c:showCatName val="0"/>
          <c:showSerName val="0"/>
          <c:showPercent val="0"/>
          <c:showBubbleSize val="0"/>
        </c:dLbls>
        <c:gapWidth val="150"/>
        <c:axId val="58061952"/>
        <c:axId val="5806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825.66</c:v>
                </c:pt>
                <c:pt idx="1">
                  <c:v>799.41</c:v>
                </c:pt>
                <c:pt idx="2">
                  <c:v>701.33</c:v>
                </c:pt>
                <c:pt idx="3">
                  <c:v>663.76</c:v>
                </c:pt>
                <c:pt idx="4">
                  <c:v>566.35</c:v>
                </c:pt>
              </c:numCache>
            </c:numRef>
          </c:val>
          <c:smooth val="0"/>
        </c:ser>
        <c:dLbls>
          <c:showLegendKey val="0"/>
          <c:showVal val="0"/>
          <c:showCatName val="0"/>
          <c:showSerName val="0"/>
          <c:showPercent val="0"/>
          <c:showBubbleSize val="0"/>
        </c:dLbls>
        <c:marker val="1"/>
        <c:smooth val="0"/>
        <c:axId val="58061952"/>
        <c:axId val="58063872"/>
      </c:lineChart>
      <c:dateAx>
        <c:axId val="58061952"/>
        <c:scaling>
          <c:orientation val="minMax"/>
        </c:scaling>
        <c:delete val="1"/>
        <c:axPos val="b"/>
        <c:numFmt formatCode="ge" sourceLinked="1"/>
        <c:majorTickMark val="none"/>
        <c:minorTickMark val="none"/>
        <c:tickLblPos val="none"/>
        <c:crossAx val="58063872"/>
        <c:crosses val="autoZero"/>
        <c:auto val="1"/>
        <c:lblOffset val="100"/>
        <c:baseTimeUnit val="years"/>
      </c:dateAx>
      <c:valAx>
        <c:axId val="580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6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81.28</c:v>
                </c:pt>
                <c:pt idx="1">
                  <c:v>71.36</c:v>
                </c:pt>
                <c:pt idx="2">
                  <c:v>71.010000000000005</c:v>
                </c:pt>
                <c:pt idx="3">
                  <c:v>71.09</c:v>
                </c:pt>
                <c:pt idx="4">
                  <c:v>27.08</c:v>
                </c:pt>
              </c:numCache>
            </c:numRef>
          </c:val>
        </c:ser>
        <c:dLbls>
          <c:showLegendKey val="0"/>
          <c:showVal val="0"/>
          <c:showCatName val="0"/>
          <c:showSerName val="0"/>
          <c:showPercent val="0"/>
          <c:showBubbleSize val="0"/>
        </c:dLbls>
        <c:gapWidth val="150"/>
        <c:axId val="58077952"/>
        <c:axId val="580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53.57</c:v>
                </c:pt>
                <c:pt idx="1">
                  <c:v>51.57</c:v>
                </c:pt>
                <c:pt idx="2">
                  <c:v>53.48</c:v>
                </c:pt>
                <c:pt idx="3">
                  <c:v>53.76</c:v>
                </c:pt>
                <c:pt idx="4">
                  <c:v>52.27</c:v>
                </c:pt>
              </c:numCache>
            </c:numRef>
          </c:val>
          <c:smooth val="0"/>
        </c:ser>
        <c:dLbls>
          <c:showLegendKey val="0"/>
          <c:showVal val="0"/>
          <c:showCatName val="0"/>
          <c:showSerName val="0"/>
          <c:showPercent val="0"/>
          <c:showBubbleSize val="0"/>
        </c:dLbls>
        <c:marker val="1"/>
        <c:smooth val="0"/>
        <c:axId val="58077952"/>
        <c:axId val="58079872"/>
      </c:lineChart>
      <c:dateAx>
        <c:axId val="58077952"/>
        <c:scaling>
          <c:orientation val="minMax"/>
        </c:scaling>
        <c:delete val="1"/>
        <c:axPos val="b"/>
        <c:numFmt formatCode="ge" sourceLinked="1"/>
        <c:majorTickMark val="none"/>
        <c:minorTickMark val="none"/>
        <c:tickLblPos val="none"/>
        <c:crossAx val="58079872"/>
        <c:crosses val="autoZero"/>
        <c:auto val="1"/>
        <c:lblOffset val="100"/>
        <c:baseTimeUnit val="years"/>
      </c:dateAx>
      <c:valAx>
        <c:axId val="580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7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236.73</c:v>
                </c:pt>
                <c:pt idx="1">
                  <c:v>264.36</c:v>
                </c:pt>
                <c:pt idx="2">
                  <c:v>272.79000000000002</c:v>
                </c:pt>
                <c:pt idx="3">
                  <c:v>281.11</c:v>
                </c:pt>
                <c:pt idx="4">
                  <c:v>795.8</c:v>
                </c:pt>
              </c:numCache>
            </c:numRef>
          </c:val>
        </c:ser>
        <c:dLbls>
          <c:showLegendKey val="0"/>
          <c:showVal val="0"/>
          <c:showCatName val="0"/>
          <c:showSerName val="0"/>
          <c:showPercent val="0"/>
          <c:showBubbleSize val="0"/>
        </c:dLbls>
        <c:gapWidth val="150"/>
        <c:axId val="58089472"/>
        <c:axId val="5809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275.01</c:v>
                </c:pt>
                <c:pt idx="1">
                  <c:v>282.5</c:v>
                </c:pt>
                <c:pt idx="2">
                  <c:v>277.29000000000002</c:v>
                </c:pt>
                <c:pt idx="3">
                  <c:v>275.25</c:v>
                </c:pt>
                <c:pt idx="4">
                  <c:v>291.01</c:v>
                </c:pt>
              </c:numCache>
            </c:numRef>
          </c:val>
          <c:smooth val="0"/>
        </c:ser>
        <c:dLbls>
          <c:showLegendKey val="0"/>
          <c:showVal val="0"/>
          <c:showCatName val="0"/>
          <c:showSerName val="0"/>
          <c:showPercent val="0"/>
          <c:showBubbleSize val="0"/>
        </c:dLbls>
        <c:marker val="1"/>
        <c:smooth val="0"/>
        <c:axId val="58089472"/>
        <c:axId val="58091392"/>
      </c:lineChart>
      <c:dateAx>
        <c:axId val="58089472"/>
        <c:scaling>
          <c:orientation val="minMax"/>
        </c:scaling>
        <c:delete val="1"/>
        <c:axPos val="b"/>
        <c:numFmt formatCode="ge" sourceLinked="1"/>
        <c:majorTickMark val="none"/>
        <c:minorTickMark val="none"/>
        <c:tickLblPos val="none"/>
        <c:crossAx val="58091392"/>
        <c:crosses val="autoZero"/>
        <c:auto val="1"/>
        <c:lblOffset val="100"/>
        <c:baseTimeUnit val="years"/>
      </c:dateAx>
      <c:valAx>
        <c:axId val="5809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6" zoomScale="70" zoomScaleNormal="70" workbookViewId="0">
      <selection activeCell="BL84" sqref="BL8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石川県　能登町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個別排水処理</v>
      </c>
      <c r="Q8" s="78"/>
      <c r="R8" s="78"/>
      <c r="S8" s="78"/>
      <c r="T8" s="78"/>
      <c r="U8" s="78"/>
      <c r="V8" s="78"/>
      <c r="W8" s="78" t="str">
        <f>データ!L6</f>
        <v>L2</v>
      </c>
      <c r="X8" s="78"/>
      <c r="Y8" s="78"/>
      <c r="Z8" s="78"/>
      <c r="AA8" s="78"/>
      <c r="AB8" s="78"/>
      <c r="AC8" s="78"/>
      <c r="AD8" s="79" t="s">
        <v>121</v>
      </c>
      <c r="AE8" s="79"/>
      <c r="AF8" s="79"/>
      <c r="AG8" s="79"/>
      <c r="AH8" s="79"/>
      <c r="AI8" s="79"/>
      <c r="AJ8" s="79"/>
      <c r="AK8" s="4"/>
      <c r="AL8" s="73">
        <f>データ!S6</f>
        <v>18287</v>
      </c>
      <c r="AM8" s="73"/>
      <c r="AN8" s="73"/>
      <c r="AO8" s="73"/>
      <c r="AP8" s="73"/>
      <c r="AQ8" s="73"/>
      <c r="AR8" s="73"/>
      <c r="AS8" s="73"/>
      <c r="AT8" s="72">
        <f>データ!T6</f>
        <v>273.27</v>
      </c>
      <c r="AU8" s="72"/>
      <c r="AV8" s="72"/>
      <c r="AW8" s="72"/>
      <c r="AX8" s="72"/>
      <c r="AY8" s="72"/>
      <c r="AZ8" s="72"/>
      <c r="BA8" s="72"/>
      <c r="BB8" s="72">
        <f>データ!U6</f>
        <v>66.92</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0.14000000000000001</v>
      </c>
      <c r="Q10" s="72"/>
      <c r="R10" s="72"/>
      <c r="S10" s="72"/>
      <c r="T10" s="72"/>
      <c r="U10" s="72"/>
      <c r="V10" s="72"/>
      <c r="W10" s="72">
        <f>データ!Q6</f>
        <v>100</v>
      </c>
      <c r="X10" s="72"/>
      <c r="Y10" s="72"/>
      <c r="Z10" s="72"/>
      <c r="AA10" s="72"/>
      <c r="AB10" s="72"/>
      <c r="AC10" s="72"/>
      <c r="AD10" s="73">
        <f>データ!R6</f>
        <v>3240</v>
      </c>
      <c r="AE10" s="73"/>
      <c r="AF10" s="73"/>
      <c r="AG10" s="73"/>
      <c r="AH10" s="73"/>
      <c r="AI10" s="73"/>
      <c r="AJ10" s="73"/>
      <c r="AK10" s="2"/>
      <c r="AL10" s="73">
        <f>データ!V6</f>
        <v>26</v>
      </c>
      <c r="AM10" s="73"/>
      <c r="AN10" s="73"/>
      <c r="AO10" s="73"/>
      <c r="AP10" s="73"/>
      <c r="AQ10" s="73"/>
      <c r="AR10" s="73"/>
      <c r="AS10" s="73"/>
      <c r="AT10" s="72">
        <f>データ!W6</f>
        <v>0.01</v>
      </c>
      <c r="AU10" s="72"/>
      <c r="AV10" s="72"/>
      <c r="AW10" s="72"/>
      <c r="AX10" s="72"/>
      <c r="AY10" s="72"/>
      <c r="AZ10" s="72"/>
      <c r="BA10" s="72"/>
      <c r="BB10" s="72">
        <f>データ!X6</f>
        <v>2600</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124</v>
      </c>
      <c r="BM16" s="64"/>
      <c r="BN16" s="64"/>
      <c r="BO16" s="64"/>
      <c r="BP16" s="64"/>
      <c r="BQ16" s="64"/>
      <c r="BR16" s="64"/>
      <c r="BS16" s="64"/>
      <c r="BT16" s="64"/>
      <c r="BU16" s="64"/>
      <c r="BV16" s="64"/>
      <c r="BW16" s="64"/>
      <c r="BX16" s="64"/>
      <c r="BY16" s="64"/>
      <c r="BZ16" s="65"/>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174637</v>
      </c>
      <c r="D6" s="33">
        <f t="shared" si="3"/>
        <v>47</v>
      </c>
      <c r="E6" s="33">
        <f t="shared" si="3"/>
        <v>18</v>
      </c>
      <c r="F6" s="33">
        <f t="shared" si="3"/>
        <v>1</v>
      </c>
      <c r="G6" s="33">
        <f t="shared" si="3"/>
        <v>0</v>
      </c>
      <c r="H6" s="33" t="str">
        <f t="shared" si="3"/>
        <v>石川県　能登町</v>
      </c>
      <c r="I6" s="33" t="str">
        <f t="shared" si="3"/>
        <v>法非適用</v>
      </c>
      <c r="J6" s="33" t="str">
        <f t="shared" si="3"/>
        <v>下水道事業</v>
      </c>
      <c r="K6" s="33" t="str">
        <f t="shared" si="3"/>
        <v>個別排水処理</v>
      </c>
      <c r="L6" s="33" t="str">
        <f t="shared" si="3"/>
        <v>L2</v>
      </c>
      <c r="M6" s="33">
        <f t="shared" si="3"/>
        <v>0</v>
      </c>
      <c r="N6" s="34" t="str">
        <f t="shared" si="3"/>
        <v>-</v>
      </c>
      <c r="O6" s="34" t="str">
        <f t="shared" si="3"/>
        <v>該当数値なし</v>
      </c>
      <c r="P6" s="34">
        <f t="shared" si="3"/>
        <v>0.14000000000000001</v>
      </c>
      <c r="Q6" s="34">
        <f t="shared" si="3"/>
        <v>100</v>
      </c>
      <c r="R6" s="34">
        <f t="shared" si="3"/>
        <v>3240</v>
      </c>
      <c r="S6" s="34">
        <f t="shared" si="3"/>
        <v>18287</v>
      </c>
      <c r="T6" s="34">
        <f t="shared" si="3"/>
        <v>273.27</v>
      </c>
      <c r="U6" s="34">
        <f t="shared" si="3"/>
        <v>66.92</v>
      </c>
      <c r="V6" s="34">
        <f t="shared" si="3"/>
        <v>26</v>
      </c>
      <c r="W6" s="34">
        <f t="shared" si="3"/>
        <v>0.01</v>
      </c>
      <c r="X6" s="34">
        <f t="shared" si="3"/>
        <v>2600</v>
      </c>
      <c r="Y6" s="35">
        <f>IF(Y7="",NA(),Y7)</f>
        <v>69.89</v>
      </c>
      <c r="Z6" s="35">
        <f t="shared" ref="Z6:AH6" si="4">IF(Z7="",NA(),Z7)</f>
        <v>65.97</v>
      </c>
      <c r="AA6" s="35">
        <f t="shared" si="4"/>
        <v>74.58</v>
      </c>
      <c r="AB6" s="35">
        <f t="shared" si="4"/>
        <v>76.02</v>
      </c>
      <c r="AC6" s="35">
        <f t="shared" si="4"/>
        <v>77.849999999999994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553.33000000000004</v>
      </c>
      <c r="BG6" s="35">
        <f t="shared" ref="BG6:BO6" si="7">IF(BG7="",NA(),BG7)</f>
        <v>583.04</v>
      </c>
      <c r="BH6" s="35">
        <f t="shared" si="7"/>
        <v>482.7</v>
      </c>
      <c r="BI6" s="35">
        <f t="shared" si="7"/>
        <v>429.3</v>
      </c>
      <c r="BJ6" s="35">
        <f t="shared" si="7"/>
        <v>382.4</v>
      </c>
      <c r="BK6" s="35">
        <f t="shared" si="7"/>
        <v>825.66</v>
      </c>
      <c r="BL6" s="35">
        <f t="shared" si="7"/>
        <v>799.41</v>
      </c>
      <c r="BM6" s="35">
        <f t="shared" si="7"/>
        <v>701.33</v>
      </c>
      <c r="BN6" s="35">
        <f t="shared" si="7"/>
        <v>663.76</v>
      </c>
      <c r="BO6" s="35">
        <f t="shared" si="7"/>
        <v>566.35</v>
      </c>
      <c r="BP6" s="34" t="str">
        <f>IF(BP7="","",IF(BP7="-","【-】","【"&amp;SUBSTITUTE(TEXT(BP7,"#,##0.00"),"-","△")&amp;"】"))</f>
        <v>【559.52】</v>
      </c>
      <c r="BQ6" s="35">
        <f>IF(BQ7="",NA(),BQ7)</f>
        <v>81.28</v>
      </c>
      <c r="BR6" s="35">
        <f t="shared" ref="BR6:BZ6" si="8">IF(BR7="",NA(),BR7)</f>
        <v>71.36</v>
      </c>
      <c r="BS6" s="35">
        <f t="shared" si="8"/>
        <v>71.010000000000005</v>
      </c>
      <c r="BT6" s="35">
        <f t="shared" si="8"/>
        <v>71.09</v>
      </c>
      <c r="BU6" s="35">
        <f t="shared" si="8"/>
        <v>27.08</v>
      </c>
      <c r="BV6" s="35">
        <f t="shared" si="8"/>
        <v>53.57</v>
      </c>
      <c r="BW6" s="35">
        <f t="shared" si="8"/>
        <v>51.57</v>
      </c>
      <c r="BX6" s="35">
        <f t="shared" si="8"/>
        <v>53.48</v>
      </c>
      <c r="BY6" s="35">
        <f t="shared" si="8"/>
        <v>53.76</v>
      </c>
      <c r="BZ6" s="35">
        <f t="shared" si="8"/>
        <v>52.27</v>
      </c>
      <c r="CA6" s="34" t="str">
        <f>IF(CA7="","",IF(CA7="-","【-】","【"&amp;SUBSTITUTE(TEXT(CA7,"#,##0.00"),"-","△")&amp;"】"))</f>
        <v>【52.20】</v>
      </c>
      <c r="CB6" s="35">
        <f>IF(CB7="",NA(),CB7)</f>
        <v>236.73</v>
      </c>
      <c r="CC6" s="35">
        <f t="shared" ref="CC6:CK6" si="9">IF(CC7="",NA(),CC7)</f>
        <v>264.36</v>
      </c>
      <c r="CD6" s="35">
        <f t="shared" si="9"/>
        <v>272.79000000000002</v>
      </c>
      <c r="CE6" s="35">
        <f t="shared" si="9"/>
        <v>281.11</v>
      </c>
      <c r="CF6" s="35">
        <f t="shared" si="9"/>
        <v>795.8</v>
      </c>
      <c r="CG6" s="35">
        <f t="shared" si="9"/>
        <v>275.01</v>
      </c>
      <c r="CH6" s="35">
        <f t="shared" si="9"/>
        <v>282.5</v>
      </c>
      <c r="CI6" s="35">
        <f t="shared" si="9"/>
        <v>277.29000000000002</v>
      </c>
      <c r="CJ6" s="35">
        <f t="shared" si="9"/>
        <v>275.25</v>
      </c>
      <c r="CK6" s="35">
        <f t="shared" si="9"/>
        <v>291.01</v>
      </c>
      <c r="CL6" s="34" t="str">
        <f>IF(CL7="","",IF(CL7="-","【-】","【"&amp;SUBSTITUTE(TEXT(CL7,"#,##0.00"),"-","△")&amp;"】"))</f>
        <v>【295.20】</v>
      </c>
      <c r="CM6" s="35">
        <f>IF(CM7="",NA(),CM7)</f>
        <v>26.32</v>
      </c>
      <c r="CN6" s="35">
        <f t="shared" ref="CN6:CV6" si="10">IF(CN7="",NA(),CN7)</f>
        <v>26.32</v>
      </c>
      <c r="CO6" s="35">
        <f t="shared" si="10"/>
        <v>21.05</v>
      </c>
      <c r="CP6" s="35">
        <f t="shared" si="10"/>
        <v>21.05</v>
      </c>
      <c r="CQ6" s="35">
        <f t="shared" si="10"/>
        <v>21.05</v>
      </c>
      <c r="CR6" s="35">
        <f t="shared" si="10"/>
        <v>45.33</v>
      </c>
      <c r="CS6" s="35">
        <f t="shared" si="10"/>
        <v>48.69</v>
      </c>
      <c r="CT6" s="35">
        <f t="shared" si="10"/>
        <v>52.52</v>
      </c>
      <c r="CU6" s="35">
        <f t="shared" si="10"/>
        <v>54.14</v>
      </c>
      <c r="CV6" s="35">
        <f t="shared" si="10"/>
        <v>132.99</v>
      </c>
      <c r="CW6" s="34" t="str">
        <f>IF(CW7="","",IF(CW7="-","【-】","【"&amp;SUBSTITUTE(TEXT(CW7,"#,##0.00"),"-","△")&amp;"】"))</f>
        <v>【122.90】</v>
      </c>
      <c r="CX6" s="35">
        <f>IF(CX7="",NA(),CX7)</f>
        <v>77.42</v>
      </c>
      <c r="CY6" s="35">
        <f t="shared" ref="CY6:DG6" si="11">IF(CY7="",NA(),CY7)</f>
        <v>75</v>
      </c>
      <c r="CZ6" s="35">
        <f t="shared" si="11"/>
        <v>77.42</v>
      </c>
      <c r="DA6" s="35">
        <f t="shared" si="11"/>
        <v>77.42</v>
      </c>
      <c r="DB6" s="35">
        <f t="shared" si="11"/>
        <v>80.77</v>
      </c>
      <c r="DC6" s="35">
        <f t="shared" si="11"/>
        <v>87.3</v>
      </c>
      <c r="DD6" s="35">
        <f t="shared" si="11"/>
        <v>87.42</v>
      </c>
      <c r="DE6" s="35">
        <f t="shared" si="11"/>
        <v>84.94</v>
      </c>
      <c r="DF6" s="35">
        <f t="shared" si="11"/>
        <v>84.69</v>
      </c>
      <c r="DG6" s="35">
        <f t="shared" si="11"/>
        <v>82.94</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174637</v>
      </c>
      <c r="D7" s="37">
        <v>47</v>
      </c>
      <c r="E7" s="37">
        <v>18</v>
      </c>
      <c r="F7" s="37">
        <v>1</v>
      </c>
      <c r="G7" s="37">
        <v>0</v>
      </c>
      <c r="H7" s="37" t="s">
        <v>109</v>
      </c>
      <c r="I7" s="37" t="s">
        <v>110</v>
      </c>
      <c r="J7" s="37" t="s">
        <v>111</v>
      </c>
      <c r="K7" s="37" t="s">
        <v>112</v>
      </c>
      <c r="L7" s="37" t="s">
        <v>113</v>
      </c>
      <c r="M7" s="37"/>
      <c r="N7" s="38" t="s">
        <v>114</v>
      </c>
      <c r="O7" s="38" t="s">
        <v>115</v>
      </c>
      <c r="P7" s="38">
        <v>0.14000000000000001</v>
      </c>
      <c r="Q7" s="38">
        <v>100</v>
      </c>
      <c r="R7" s="38">
        <v>3240</v>
      </c>
      <c r="S7" s="38">
        <v>18287</v>
      </c>
      <c r="T7" s="38">
        <v>273.27</v>
      </c>
      <c r="U7" s="38">
        <v>66.92</v>
      </c>
      <c r="V7" s="38">
        <v>26</v>
      </c>
      <c r="W7" s="38">
        <v>0.01</v>
      </c>
      <c r="X7" s="38">
        <v>2600</v>
      </c>
      <c r="Y7" s="38">
        <v>69.89</v>
      </c>
      <c r="Z7" s="38">
        <v>65.97</v>
      </c>
      <c r="AA7" s="38">
        <v>74.58</v>
      </c>
      <c r="AB7" s="38">
        <v>76.02</v>
      </c>
      <c r="AC7" s="38">
        <v>77.849999999999994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553.33000000000004</v>
      </c>
      <c r="BG7" s="38">
        <v>583.04</v>
      </c>
      <c r="BH7" s="38">
        <v>482.7</v>
      </c>
      <c r="BI7" s="38">
        <v>429.3</v>
      </c>
      <c r="BJ7" s="38">
        <v>382.4</v>
      </c>
      <c r="BK7" s="38">
        <v>825.66</v>
      </c>
      <c r="BL7" s="38">
        <v>799.41</v>
      </c>
      <c r="BM7" s="38">
        <v>701.33</v>
      </c>
      <c r="BN7" s="38">
        <v>663.76</v>
      </c>
      <c r="BO7" s="38">
        <v>566.35</v>
      </c>
      <c r="BP7" s="38">
        <v>559.52</v>
      </c>
      <c r="BQ7" s="38">
        <v>81.28</v>
      </c>
      <c r="BR7" s="38">
        <v>71.36</v>
      </c>
      <c r="BS7" s="38">
        <v>71.010000000000005</v>
      </c>
      <c r="BT7" s="38">
        <v>71.09</v>
      </c>
      <c r="BU7" s="38">
        <v>27.08</v>
      </c>
      <c r="BV7" s="38">
        <v>53.57</v>
      </c>
      <c r="BW7" s="38">
        <v>51.57</v>
      </c>
      <c r="BX7" s="38">
        <v>53.48</v>
      </c>
      <c r="BY7" s="38">
        <v>53.76</v>
      </c>
      <c r="BZ7" s="38">
        <v>52.27</v>
      </c>
      <c r="CA7" s="38">
        <v>52.2</v>
      </c>
      <c r="CB7" s="38">
        <v>236.73</v>
      </c>
      <c r="CC7" s="38">
        <v>264.36</v>
      </c>
      <c r="CD7" s="38">
        <v>272.79000000000002</v>
      </c>
      <c r="CE7" s="38">
        <v>281.11</v>
      </c>
      <c r="CF7" s="38">
        <v>795.8</v>
      </c>
      <c r="CG7" s="38">
        <v>275.01</v>
      </c>
      <c r="CH7" s="38">
        <v>282.5</v>
      </c>
      <c r="CI7" s="38">
        <v>277.29000000000002</v>
      </c>
      <c r="CJ7" s="38">
        <v>275.25</v>
      </c>
      <c r="CK7" s="38">
        <v>291.01</v>
      </c>
      <c r="CL7" s="38">
        <v>295.2</v>
      </c>
      <c r="CM7" s="38">
        <v>26.32</v>
      </c>
      <c r="CN7" s="38">
        <v>26.32</v>
      </c>
      <c r="CO7" s="38">
        <v>21.05</v>
      </c>
      <c r="CP7" s="38">
        <v>21.05</v>
      </c>
      <c r="CQ7" s="38">
        <v>21.05</v>
      </c>
      <c r="CR7" s="38">
        <v>45.33</v>
      </c>
      <c r="CS7" s="38">
        <v>48.69</v>
      </c>
      <c r="CT7" s="38">
        <v>52.52</v>
      </c>
      <c r="CU7" s="38">
        <v>54.14</v>
      </c>
      <c r="CV7" s="38">
        <v>132.99</v>
      </c>
      <c r="CW7" s="38">
        <v>122.9</v>
      </c>
      <c r="CX7" s="38">
        <v>77.42</v>
      </c>
      <c r="CY7" s="38">
        <v>75</v>
      </c>
      <c r="CZ7" s="38">
        <v>77.42</v>
      </c>
      <c r="DA7" s="38">
        <v>77.42</v>
      </c>
      <c r="DB7" s="38">
        <v>80.77</v>
      </c>
      <c r="DC7" s="38">
        <v>87.3</v>
      </c>
      <c r="DD7" s="38">
        <v>87.42</v>
      </c>
      <c r="DE7" s="38">
        <v>84.94</v>
      </c>
      <c r="DF7" s="38">
        <v>84.69</v>
      </c>
      <c r="DG7" s="38">
        <v>82.94</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平本　雅志</cp:lastModifiedBy>
  <cp:lastPrinted>2018-02-26T12:37:31Z</cp:lastPrinted>
  <dcterms:created xsi:type="dcterms:W3CDTF">2017-12-25T02:43:26Z</dcterms:created>
  <dcterms:modified xsi:type="dcterms:W3CDTF">2018-02-26T12:37:34Z</dcterms:modified>
  <cp:category/>
</cp:coreProperties>
</file>