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mc:AlternateContent xmlns:mc="http://schemas.openxmlformats.org/markup-compatibility/2006">
    <mc:Choice Requires="x15">
      <x15ac:absPath xmlns:x15ac="http://schemas.microsoft.com/office/spreadsheetml/2010/11/ac" url="C:\Users\seibi\Desktop\【経営比較分析表】2017_172073_46_1718\"/>
    </mc:Choice>
  </mc:AlternateContent>
  <workbookProtection workbookAlgorithmName="SHA-512" workbookHashValue="1cDLmuXFBwvMNOqKrFPM9NOBbjHIxJ6uoMp/OmJrPVBLnV8+2HByQH4ETCVSqu2cR5HdQycjeOj0g2UAcBDj2Q==" workbookSaltValue="c+AMYSrL4CYBc2ZKhKYxTQ==" workbookSpinCount="100000" lockStructure="1"/>
  <bookViews>
    <workbookView xWindow="0" yWindow="0" windowWidth="19170" windowHeight="48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<sst xmlns="http://schemas.openxmlformats.org/spreadsheetml/2006/main" count="235" uniqueCount="123">
  <si>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</si>
  <si>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</si>
  <si>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</si>
  <si>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</si>
  <si>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</si>
  <si>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</si>
  <si>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</si>
  <si>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</si>
  <si>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</si>
  <si>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</si>
  <si>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</si>
  <si>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</si>
  <si>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</si>
  <si>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</si>
  <si>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</si>
  <si>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</si>
  <si>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</si>
  <si>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</si>
  <si>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</si>
  <si>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</si>
  <si>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</si>
  <si>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</si>
  <si>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</si>
  <si>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</si>
  <si>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</si>
  <si>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</si>
  <si>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</si>
  <si>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「経常損益」</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</si>
  <si>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</si>
  <si>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</si>
  <si>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</si>
  <si>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</si>
  <si>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</si>
  <si>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</si>
  <si>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</si>
  <si>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</si>
  <si>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</si>
  <si>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</si>
  <si>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</si>
  <si>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</si>
  <si>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</si>
  <si>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5"/>
  </si>
  <si>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4"/>
  </si>
  <si>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</si>
  <si>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</si>
  <si>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</si>
  <si>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</si>
  <si>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</si>
  <si>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</si>
  <si>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</si>
  <si>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</si>
  <si>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</si>
  <si>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</si>
  <si>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</si>
  <si>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</si>
  <si>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下水道事業(法適用)</t>
    <rPh sb="3" eb="5">
      <t>ジギョウ</t>
    </rPh>
    <rPh sb="6" eb="7">
      <t>ホウ</t>
    </rPh>
    <rPh sb="7" eb="9">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</si>
  <si>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</si>
  <si>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</si>
  <si>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</si>
  <si>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</si>
  <si>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</si>
  <si>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</si>
  <si>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</si>
  <si>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</si>
  <si>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</si>
  <si>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</si>
  <si>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</si>
  <si>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</si>
  <si>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</si>
  <si>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</si>
  <si>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</si>
  <si>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</si>
  <si>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</si>
  <si>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</si>
  <si>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</si>
  <si>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</si>
  <si>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</si>
  <si>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</si>
  <si>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</si>
  <si>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</si>
  <si>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</si>
  <si>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</si>
  <si>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</si>
  <si>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</si>
  <si>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</si>
  <si>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</si>
  <si>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</si>
  <si>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</si>
  <si>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</si>
  <si>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</si>
  <si>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</si>
  <si>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</si>
  <si>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</si>
  <si>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</si>
  <si>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</si>
  <si>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</si>
  <si>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</si>
  <si>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</si>
  <si>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</si>
  <si>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</si>
  <si>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</si>
  <si>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</si>
  <si>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</si>
  <si>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</si>
  <si>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</si>
  <si>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</si>
  <si>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</si>
  <si>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</si>
  <si>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石川県　羽咋市</t>
  </si>
  <si>
    <t>法適用</t>
  </si>
  <si>
    <t>下水道事業</t>
  </si>
  <si>
    <t>農業集落排水</t>
  </si>
  <si>
    <t>F2</t>
  </si>
  <si>
    <t>非設置</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</si>
  <si>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</si>
  <si>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</si>
  <si>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</si>
  <si>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</si>
  <si>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</si>
  <si>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</si>
  <si>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②③H23年に法適用した以降も、事業費に対する使用料収入等が不足し赤字経営が続いていたため、H26年度より料金改定を行い、収支の黒字化を目指し、累積欠損金の解消に向け取り組んでいるところであるが、低い水準であるため、さらなる経営改善が必要である。
 ④下水道建設に伴い発行した企業債の償還金が多大なため、事業規模に対する残高が平均値を上回っている。
 ⑤H26年4月より使用料改定を行い、適正な使用料収入の確保に努めている。
 ⑥維持管理費の削減等のため、H27年度より公共下水道との統合整備事業を行っている。
 ⑦⑧類似団体の平均値を上回っているが、事業の効率化を図るため、平成28年度より農業集落排水処理区を、順次公共下水道処理区へ統合している。</t>
    <rPh sb="266" eb="268">
      <t>ルイジ</t>
    </rPh>
    <phoneticPr fontId="5"/>
  </si>
  <si>
    <t xml:space="preserve"> ①今後老朽化していく施設の更新費用や維持管理費について検討し、H27年度より、公共下水道事業への統合整備事業を行っている。              
</t>
    <phoneticPr fontId="5"/>
  </si>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</sst>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ge"/>
    <numFmt numFmtId="181" formatCode="&quot;¥&quot;#,##0;[Red]&quot;¥&quot;\-#,##0"/>
  </numFmts>
  <fonts count="21" x14ac:knownFonts="1">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181"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6" fillId="0" borderId="0"/>
    <xf numFmtId="0" fontId="18"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6" fillId="0" borderId="0"/>
    <xf numFmtId="0" fontId="19" fillId="0" borderId="0">
      <alignment vertical="center"/>
    </xf>
    <xf numFmtId="0" fontId="20" fillId="0" borderId="0"/>
  </cellStyleXfs>
  <cellXfs count="9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16" fillId="0" borderId="0" xfId="0" applyFont="1">
      <alignment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4" fillId="2" borderId="2" xfId="0" applyFont="1" applyFill="1" applyBorder="1" applyAlignment="1">
      <alignment horizontal="center" vertical="center" shrinkToFit="1"/>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7-41F4-9C8D-941AA5FEE2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24D7-41F4-9C8D-941AA5FEE2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65.95</c:v>
                </c:pt>
                <c:pt idx="1">
                  <c:v>65.81</c:v>
                </c:pt>
                <c:pt idx="2">
                  <c:v>82.5</c:v>
                </c:pt>
                <c:pt idx="3">
                  <c:v>52.09</c:v>
                </c:pt>
                <c:pt idx="4">
                  <c:v>64.47</c:v>
                </c:pt>
              </c:numCache>
            </c:numRef>
          </c:val>
          <c:extLst>
            <c:ext xmlns:c16="http://schemas.microsoft.com/office/drawing/2014/chart" uri="{C3380CC4-5D6E-409C-BE32-E72D297353CC}">
              <c16:uniqueId val="{00000000-388C-4053-8415-CBBAA867F4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388C-4053-8415-CBBAA867F4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91.93</c:v>
                </c:pt>
                <c:pt idx="1">
                  <c:v>91.32</c:v>
                </c:pt>
                <c:pt idx="2">
                  <c:v>89.95</c:v>
                </c:pt>
                <c:pt idx="3">
                  <c:v>90.41</c:v>
                </c:pt>
                <c:pt idx="4">
                  <c:v>90.49</c:v>
                </c:pt>
              </c:numCache>
            </c:numRef>
          </c:val>
          <c:extLst>
            <c:ext xmlns:c16="http://schemas.microsoft.com/office/drawing/2014/chart" uri="{C3380CC4-5D6E-409C-BE32-E72D297353CC}">
              <c16:uniqueId val="{00000000-C2F5-4265-8568-F0B8C894CEB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C2F5-4265-8568-F0B8C894CEB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87.53</c:v>
                </c:pt>
                <c:pt idx="1">
                  <c:v>93.36</c:v>
                </c:pt>
                <c:pt idx="2">
                  <c:v>94.99</c:v>
                </c:pt>
                <c:pt idx="3">
                  <c:v>104.75</c:v>
                </c:pt>
                <c:pt idx="4">
                  <c:v>122.58</c:v>
                </c:pt>
              </c:numCache>
            </c:numRef>
          </c:val>
          <c:extLst>
            <c:ext xmlns:c16="http://schemas.microsoft.com/office/drawing/2014/chart" uri="{C3380CC4-5D6E-409C-BE32-E72D297353CC}">
              <c16:uniqueId val="{00000000-B90C-49C8-87A1-13DA44039A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93.62</c:v>
                </c:pt>
                <c:pt idx="1">
                  <c:v>97.53</c:v>
                </c:pt>
                <c:pt idx="2">
                  <c:v>99.64</c:v>
                </c:pt>
                <c:pt idx="3">
                  <c:v>99.66</c:v>
                </c:pt>
                <c:pt idx="4">
                  <c:v>100.95</c:v>
                </c:pt>
              </c:numCache>
            </c:numRef>
          </c:val>
          <c:smooth val="0"/>
          <c:extLst>
            <c:ext xmlns:c16="http://schemas.microsoft.com/office/drawing/2014/chart" uri="{C3380CC4-5D6E-409C-BE32-E72D297353CC}">
              <c16:uniqueId val="{00000001-B90C-49C8-87A1-13DA44039A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7.62</c:v>
                </c:pt>
                <c:pt idx="1">
                  <c:v>14.96</c:v>
                </c:pt>
                <c:pt idx="2">
                  <c:v>18.23</c:v>
                </c:pt>
                <c:pt idx="3">
                  <c:v>21.42</c:v>
                </c:pt>
                <c:pt idx="4">
                  <c:v>24.27</c:v>
                </c:pt>
              </c:numCache>
            </c:numRef>
          </c:val>
          <c:extLst>
            <c:ext xmlns:c16="http://schemas.microsoft.com/office/drawing/2014/chart" uri="{C3380CC4-5D6E-409C-BE32-E72D297353CC}">
              <c16:uniqueId val="{00000000-CAC1-423A-B3F9-33FD247F28A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10.11</c:v>
                </c:pt>
                <c:pt idx="1">
                  <c:v>20.68</c:v>
                </c:pt>
                <c:pt idx="2">
                  <c:v>22.41</c:v>
                </c:pt>
                <c:pt idx="3">
                  <c:v>22.9</c:v>
                </c:pt>
                <c:pt idx="4">
                  <c:v>24.87</c:v>
                </c:pt>
              </c:numCache>
            </c:numRef>
          </c:val>
          <c:smooth val="0"/>
          <c:extLst>
            <c:ext xmlns:c16="http://schemas.microsoft.com/office/drawing/2014/chart" uri="{C3380CC4-5D6E-409C-BE32-E72D297353CC}">
              <c16:uniqueId val="{00000001-CAC1-423A-B3F9-33FD247F28A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9-44D0-84A3-684074E24FB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0.08</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779-44D0-84A3-684074E24FB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172.4</c:v>
                </c:pt>
                <c:pt idx="1">
                  <c:v>192.08</c:v>
                </c:pt>
                <c:pt idx="2">
                  <c:v>210.67</c:v>
                </c:pt>
                <c:pt idx="3">
                  <c:v>196.03</c:v>
                </c:pt>
                <c:pt idx="4">
                  <c:v>120.17</c:v>
                </c:pt>
              </c:numCache>
            </c:numRef>
          </c:val>
          <c:extLst>
            <c:ext xmlns:c16="http://schemas.microsoft.com/office/drawing/2014/chart" uri="{C3380CC4-5D6E-409C-BE32-E72D297353CC}">
              <c16:uniqueId val="{00000000-B150-4CC0-B8F4-0ACE4AEE0F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280.08</c:v>
                </c:pt>
                <c:pt idx="1">
                  <c:v>223.09</c:v>
                </c:pt>
                <c:pt idx="2">
                  <c:v>214.61</c:v>
                </c:pt>
                <c:pt idx="3">
                  <c:v>225.39</c:v>
                </c:pt>
                <c:pt idx="4">
                  <c:v>224.04</c:v>
                </c:pt>
              </c:numCache>
            </c:numRef>
          </c:val>
          <c:smooth val="0"/>
          <c:extLst>
            <c:ext xmlns:c16="http://schemas.microsoft.com/office/drawing/2014/chart" uri="{C3380CC4-5D6E-409C-BE32-E72D297353CC}">
              <c16:uniqueId val="{00000001-B150-4CC0-B8F4-0ACE4AEE0F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3702.77</c:v>
                </c:pt>
                <c:pt idx="1">
                  <c:v>10.24</c:v>
                </c:pt>
                <c:pt idx="2">
                  <c:v>9.98</c:v>
                </c:pt>
                <c:pt idx="3">
                  <c:v>18.77</c:v>
                </c:pt>
                <c:pt idx="4">
                  <c:v>46.29</c:v>
                </c:pt>
              </c:numCache>
            </c:numRef>
          </c:val>
          <c:extLst>
            <c:ext xmlns:c16="http://schemas.microsoft.com/office/drawing/2014/chart" uri="{C3380CC4-5D6E-409C-BE32-E72D297353CC}">
              <c16:uniqueId val="{00000000-7471-41BA-B602-C2CF7C00CDD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124.2</c:v>
                </c:pt>
                <c:pt idx="1">
                  <c:v>33.03</c:v>
                </c:pt>
                <c:pt idx="2">
                  <c:v>29.45</c:v>
                </c:pt>
                <c:pt idx="3">
                  <c:v>31.84</c:v>
                </c:pt>
                <c:pt idx="4">
                  <c:v>29.91</c:v>
                </c:pt>
              </c:numCache>
            </c:numRef>
          </c:val>
          <c:smooth val="0"/>
          <c:extLst>
            <c:ext xmlns:c16="http://schemas.microsoft.com/office/drawing/2014/chart" uri="{C3380CC4-5D6E-409C-BE32-E72D297353CC}">
              <c16:uniqueId val="{00000001-7471-41BA-B602-C2CF7C00CDD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1240.94</c:v>
                </c:pt>
                <c:pt idx="1">
                  <c:v>2097.5700000000002</c:v>
                </c:pt>
                <c:pt idx="2">
                  <c:v>654.46</c:v>
                </c:pt>
                <c:pt idx="3">
                  <c:v>1131.33</c:v>
                </c:pt>
                <c:pt idx="4">
                  <c:v>2780.16</c:v>
                </c:pt>
              </c:numCache>
            </c:numRef>
          </c:val>
          <c:extLst>
            <c:ext xmlns:c16="http://schemas.microsoft.com/office/drawing/2014/chart" uri="{C3380CC4-5D6E-409C-BE32-E72D297353CC}">
              <c16:uniqueId val="{00000000-7296-424D-9C3C-62CDD6461A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7296-424D-9C3C-62CDD6461A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96.78</c:v>
                </c:pt>
                <c:pt idx="1">
                  <c:v>107.91</c:v>
                </c:pt>
                <c:pt idx="2">
                  <c:v>115.88</c:v>
                </c:pt>
                <c:pt idx="3">
                  <c:v>124.75</c:v>
                </c:pt>
                <c:pt idx="4">
                  <c:v>212.35</c:v>
                </c:pt>
              </c:numCache>
            </c:numRef>
          </c:val>
          <c:extLst>
            <c:ext xmlns:c16="http://schemas.microsoft.com/office/drawing/2014/chart" uri="{C3380CC4-5D6E-409C-BE32-E72D297353CC}">
              <c16:uniqueId val="{00000000-371E-4415-B8A5-6673C4FDC2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371E-4415-B8A5-6673C4FDC2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159.63</c:v>
                </c:pt>
                <c:pt idx="1">
                  <c:v>154.03</c:v>
                </c:pt>
                <c:pt idx="2">
                  <c:v>144.78</c:v>
                </c:pt>
                <c:pt idx="3">
                  <c:v>134.87</c:v>
                </c:pt>
                <c:pt idx="4">
                  <c:v>79.28</c:v>
                </c:pt>
              </c:numCache>
            </c:numRef>
          </c:val>
          <c:extLst>
            <c:ext xmlns:c16="http://schemas.microsoft.com/office/drawing/2014/chart" uri="{C3380CC4-5D6E-409C-BE32-E72D297353CC}">
              <c16:uniqueId val="{00000000-7A55-4821-9A49-720B2AA555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7A55-4821-9A49-720B2AA555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羽咋市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22088</v>
      </c>
      <c r="AM8" s="69"/>
      <c r="AN8" s="69"/>
      <c r="AO8" s="69"/>
      <c r="AP8" s="69"/>
      <c r="AQ8" s="69"/>
      <c r="AR8" s="69"/>
      <c r="AS8" s="69"/>
      <c r="AT8" s="68">
        <f>データ!T6</f>
        <v>81.849999999999994</v>
      </c>
      <c r="AU8" s="68"/>
      <c r="AV8" s="68"/>
      <c r="AW8" s="68"/>
      <c r="AX8" s="68"/>
      <c r="AY8" s="68"/>
      <c r="AZ8" s="68"/>
      <c r="BA8" s="68"/>
      <c r="BB8" s="68">
        <f>データ!U6</f>
        <v>269.86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39.61</v>
      </c>
      <c r="J10" s="68"/>
      <c r="K10" s="68"/>
      <c r="L10" s="68"/>
      <c r="M10" s="68"/>
      <c r="N10" s="68"/>
      <c r="O10" s="68"/>
      <c r="P10" s="68">
        <f>データ!P6</f>
        <v>9.52</v>
      </c>
      <c r="Q10" s="68"/>
      <c r="R10" s="68"/>
      <c r="S10" s="68"/>
      <c r="T10" s="68"/>
      <c r="U10" s="68"/>
      <c r="V10" s="68"/>
      <c r="W10" s="68">
        <f>データ!Q6</f>
        <v>95.97</v>
      </c>
      <c r="X10" s="68"/>
      <c r="Y10" s="68"/>
      <c r="Z10" s="68"/>
      <c r="AA10" s="68"/>
      <c r="AB10" s="68"/>
      <c r="AC10" s="68"/>
      <c r="AD10" s="69">
        <f>データ!R6</f>
        <v>3402</v>
      </c>
      <c r="AE10" s="69"/>
      <c r="AF10" s="69"/>
      <c r="AG10" s="69"/>
      <c r="AH10" s="69"/>
      <c r="AI10" s="69"/>
      <c r="AJ10" s="69"/>
      <c r="AK10" s="2"/>
      <c r="AL10" s="69">
        <f>データ!V6</f>
        <v>2093</v>
      </c>
      <c r="AM10" s="69"/>
      <c r="AN10" s="69"/>
      <c r="AO10" s="69"/>
      <c r="AP10" s="69"/>
      <c r="AQ10" s="69"/>
      <c r="AR10" s="69"/>
      <c r="AS10" s="69"/>
      <c r="AT10" s="68">
        <f>データ!W6</f>
        <v>1.32</v>
      </c>
      <c r="AU10" s="68"/>
      <c r="AV10" s="68"/>
      <c r="AW10" s="68"/>
      <c r="AX10" s="68"/>
      <c r="AY10" s="68"/>
      <c r="AZ10" s="68"/>
      <c r="BA10" s="68"/>
      <c r="BB10" s="68">
        <f>データ!X6</f>
        <v>1585.61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RJhv7LfTjuc3RDtBdJDWFJpH0spSbb8Jez0bqXjO0z+/COJsHCD0f5Y/UYiMnCzGcNAsYKIjrWHwniz57nL0og==" saltValue="t5uUjtNoWtxTl9Eoar2RO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BL47:BZ63"/>
    <mergeCell ref="C56:P57"/>
    <mergeCell ref="R56:AE57"/>
    <mergeCell ref="AG56:AT57"/>
    <mergeCell ref="AV56:BI57"/>
    <mergeCell ref="B60:BJ61"/>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172073</v>
      </c>
      <c r="D6" s="33">
        <f t="shared" si="3"/>
        <v>46</v>
      </c>
      <c r="E6" s="33">
        <f t="shared" si="3"/>
        <v>17</v>
      </c>
      <c r="F6" s="33">
        <f t="shared" si="3"/>
        <v>5</v>
      </c>
      <c r="G6" s="33">
        <f t="shared" si="3"/>
        <v>0</v>
      </c>
      <c r="H6" s="33" t="str">
        <f t="shared" si="3"/>
        <v>石川県　羽咋市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39.61</v>
      </c>
      <c r="P6" s="34">
        <f t="shared" si="3"/>
        <v>9.52</v>
      </c>
      <c r="Q6" s="34">
        <f t="shared" si="3"/>
        <v>95.97</v>
      </c>
      <c r="R6" s="34">
        <f t="shared" si="3"/>
        <v>3402</v>
      </c>
      <c r="S6" s="34">
        <f t="shared" si="3"/>
        <v>22088</v>
      </c>
      <c r="T6" s="34">
        <f t="shared" si="3"/>
        <v>81.849999999999994</v>
      </c>
      <c r="U6" s="34">
        <f t="shared" si="3"/>
        <v>269.86</v>
      </c>
      <c r="V6" s="34">
        <f t="shared" si="3"/>
        <v>2093</v>
      </c>
      <c r="W6" s="34">
        <f t="shared" si="3"/>
        <v>1.32</v>
      </c>
      <c r="X6" s="34">
        <f t="shared" si="3"/>
        <v>1585.61</v>
      </c>
      <c r="Y6" s="35">
        <f>IF(Y7="",NA(),Y7)</f>
        <v>87.53</v>
      </c>
      <c r="Z6" s="35">
        <f t="shared" ref="Z6:AH6" si="4">IF(Z7="",NA(),Z7)</f>
        <v>93.36</v>
      </c>
      <c r="AA6" s="35">
        <f t="shared" si="4"/>
        <v>94.99</v>
      </c>
      <c r="AB6" s="35">
        <f t="shared" si="4"/>
        <v>104.75</v>
      </c>
      <c r="AC6" s="35">
        <f t="shared" si="4"/>
        <v>122.58</v>
      </c>
      <c r="AD6" s="35">
        <f t="shared" si="4"/>
        <v>93.62</v>
      </c>
      <c r="AE6" s="35">
        <f t="shared" si="4"/>
        <v>97.53</v>
      </c>
      <c r="AF6" s="35">
        <f t="shared" si="4"/>
        <v>99.64</v>
      </c>
      <c r="AG6" s="35">
        <f t="shared" si="4"/>
        <v>99.66</v>
      </c>
      <c r="AH6" s="35">
        <f t="shared" si="4"/>
        <v>100.95</v>
      </c>
      <c r="AI6" s="34" t="str">
        <f>IF(AI7="","",IF(AI7="-","【-】","【"&amp;SUBSTITUTE(TEXT(AI7,"#,##0.00"),"-","△")&amp;"】"))</f>
        <v>【100.96】</v>
      </c>
      <c r="AJ6" s="35">
        <f>IF(AJ7="",NA(),AJ7)</f>
        <v>172.4</v>
      </c>
      <c r="AK6" s="35">
        <f t="shared" ref="AK6:AS6" si="5">IF(AK7="",NA(),AK7)</f>
        <v>192.08</v>
      </c>
      <c r="AL6" s="35">
        <f t="shared" si="5"/>
        <v>210.67</v>
      </c>
      <c r="AM6" s="35">
        <f t="shared" si="5"/>
        <v>196.03</v>
      </c>
      <c r="AN6" s="35">
        <f t="shared" si="5"/>
        <v>120.17</v>
      </c>
      <c r="AO6" s="35">
        <f t="shared" si="5"/>
        <v>280.08</v>
      </c>
      <c r="AP6" s="35">
        <f t="shared" si="5"/>
        <v>223.09</v>
      </c>
      <c r="AQ6" s="35">
        <f t="shared" si="5"/>
        <v>214.61</v>
      </c>
      <c r="AR6" s="35">
        <f t="shared" si="5"/>
        <v>225.39</v>
      </c>
      <c r="AS6" s="35">
        <f t="shared" si="5"/>
        <v>224.04</v>
      </c>
      <c r="AT6" s="34" t="str">
        <f>IF(AT7="","",IF(AT7="-","【-】","【"&amp;SUBSTITUTE(TEXT(AT7,"#,##0.00"),"-","△")&amp;"】"))</f>
        <v>【198.51】</v>
      </c>
      <c r="AU6" s="35">
        <f>IF(AU7="",NA(),AU7)</f>
        <v>3702.77</v>
      </c>
      <c r="AV6" s="35">
        <f t="shared" ref="AV6:BD6" si="6">IF(AV7="",NA(),AV7)</f>
        <v>10.24</v>
      </c>
      <c r="AW6" s="35">
        <f t="shared" si="6"/>
        <v>9.98</v>
      </c>
      <c r="AX6" s="35">
        <f t="shared" si="6"/>
        <v>18.77</v>
      </c>
      <c r="AY6" s="35">
        <f t="shared" si="6"/>
        <v>46.29</v>
      </c>
      <c r="AZ6" s="35">
        <f t="shared" si="6"/>
        <v>124.2</v>
      </c>
      <c r="BA6" s="35">
        <f t="shared" si="6"/>
        <v>33.03</v>
      </c>
      <c r="BB6" s="35">
        <f t="shared" si="6"/>
        <v>29.45</v>
      </c>
      <c r="BC6" s="35">
        <f t="shared" si="6"/>
        <v>31.84</v>
      </c>
      <c r="BD6" s="35">
        <f t="shared" si="6"/>
        <v>29.91</v>
      </c>
      <c r="BE6" s="34" t="str">
        <f>IF(BE7="","",IF(BE7="-","【-】","【"&amp;SUBSTITUTE(TEXT(BE7,"#,##0.00"),"-","△")&amp;"】"))</f>
        <v>【32.86】</v>
      </c>
      <c r="BF6" s="35">
        <f>IF(BF7="",NA(),BF7)</f>
        <v>1240.94</v>
      </c>
      <c r="BG6" s="35">
        <f t="shared" ref="BG6:BO6" si="7">IF(BG7="",NA(),BG7)</f>
        <v>2097.5700000000002</v>
      </c>
      <c r="BH6" s="35">
        <f t="shared" si="7"/>
        <v>654.46</v>
      </c>
      <c r="BI6" s="35">
        <f t="shared" si="7"/>
        <v>1131.33</v>
      </c>
      <c r="BJ6" s="35">
        <f t="shared" si="7"/>
        <v>2780.16</v>
      </c>
      <c r="BK6" s="35">
        <f t="shared" si="7"/>
        <v>1126.77</v>
      </c>
      <c r="BL6" s="35">
        <f t="shared" si="7"/>
        <v>1044.8</v>
      </c>
      <c r="BM6" s="35">
        <f t="shared" si="7"/>
        <v>1081.8</v>
      </c>
      <c r="BN6" s="35">
        <f t="shared" si="7"/>
        <v>974.93</v>
      </c>
      <c r="BO6" s="35">
        <f t="shared" si="7"/>
        <v>855.8</v>
      </c>
      <c r="BP6" s="34" t="str">
        <f>IF(BP7="","",IF(BP7="-","【-】","【"&amp;SUBSTITUTE(TEXT(BP7,"#,##0.00"),"-","△")&amp;"】"))</f>
        <v>【814.89】</v>
      </c>
      <c r="BQ6" s="35">
        <f>IF(BQ7="",NA(),BQ7)</f>
        <v>96.78</v>
      </c>
      <c r="BR6" s="35">
        <f t="shared" ref="BR6:BZ6" si="8">IF(BR7="",NA(),BR7)</f>
        <v>107.91</v>
      </c>
      <c r="BS6" s="35">
        <f t="shared" si="8"/>
        <v>115.88</v>
      </c>
      <c r="BT6" s="35">
        <f t="shared" si="8"/>
        <v>124.75</v>
      </c>
      <c r="BU6" s="35">
        <f t="shared" si="8"/>
        <v>212.35</v>
      </c>
      <c r="BV6" s="35">
        <f t="shared" si="8"/>
        <v>50.9</v>
      </c>
      <c r="BW6" s="35">
        <f t="shared" si="8"/>
        <v>50.82</v>
      </c>
      <c r="BX6" s="35">
        <f t="shared" si="8"/>
        <v>52.19</v>
      </c>
      <c r="BY6" s="35">
        <f t="shared" si="8"/>
        <v>55.32</v>
      </c>
      <c r="BZ6" s="35">
        <f t="shared" si="8"/>
        <v>59.8</v>
      </c>
      <c r="CA6" s="34" t="str">
        <f>IF(CA7="","",IF(CA7="-","【-】","【"&amp;SUBSTITUTE(TEXT(CA7,"#,##0.00"),"-","△")&amp;"】"))</f>
        <v>【60.64】</v>
      </c>
      <c r="CB6" s="35">
        <f>IF(CB7="",NA(),CB7)</f>
        <v>159.63</v>
      </c>
      <c r="CC6" s="35">
        <f t="shared" ref="CC6:CK6" si="9">IF(CC7="",NA(),CC7)</f>
        <v>154.03</v>
      </c>
      <c r="CD6" s="35">
        <f t="shared" si="9"/>
        <v>144.78</v>
      </c>
      <c r="CE6" s="35">
        <f t="shared" si="9"/>
        <v>134.87</v>
      </c>
      <c r="CF6" s="35">
        <f t="shared" si="9"/>
        <v>79.28</v>
      </c>
      <c r="CG6" s="35">
        <f t="shared" si="9"/>
        <v>293.27</v>
      </c>
      <c r="CH6" s="35">
        <f t="shared" si="9"/>
        <v>300.52</v>
      </c>
      <c r="CI6" s="35">
        <f t="shared" si="9"/>
        <v>296.14</v>
      </c>
      <c r="CJ6" s="35">
        <f t="shared" si="9"/>
        <v>283.17</v>
      </c>
      <c r="CK6" s="35">
        <f t="shared" si="9"/>
        <v>263.76</v>
      </c>
      <c r="CL6" s="34" t="str">
        <f>IF(CL7="","",IF(CL7="-","【-】","【"&amp;SUBSTITUTE(TEXT(CL7,"#,##0.00"),"-","△")&amp;"】"))</f>
        <v>【255.52】</v>
      </c>
      <c r="CM6" s="35">
        <f>IF(CM7="",NA(),CM7)</f>
        <v>65.95</v>
      </c>
      <c r="CN6" s="35">
        <f t="shared" ref="CN6:CV6" si="10">IF(CN7="",NA(),CN7)</f>
        <v>65.81</v>
      </c>
      <c r="CO6" s="35">
        <f t="shared" si="10"/>
        <v>82.5</v>
      </c>
      <c r="CP6" s="35">
        <f t="shared" si="10"/>
        <v>52.09</v>
      </c>
      <c r="CQ6" s="35">
        <f t="shared" si="10"/>
        <v>64.47</v>
      </c>
      <c r="CR6" s="35">
        <f t="shared" si="10"/>
        <v>53.78</v>
      </c>
      <c r="CS6" s="35">
        <f t="shared" si="10"/>
        <v>53.24</v>
      </c>
      <c r="CT6" s="35">
        <f t="shared" si="10"/>
        <v>52.31</v>
      </c>
      <c r="CU6" s="35">
        <f t="shared" si="10"/>
        <v>60.65</v>
      </c>
      <c r="CV6" s="35">
        <f t="shared" si="10"/>
        <v>51.75</v>
      </c>
      <c r="CW6" s="34" t="str">
        <f>IF(CW7="","",IF(CW7="-","【-】","【"&amp;SUBSTITUTE(TEXT(CW7,"#,##0.00"),"-","△")&amp;"】"))</f>
        <v>【52.49】</v>
      </c>
      <c r="CX6" s="35">
        <f>IF(CX7="",NA(),CX7)</f>
        <v>91.93</v>
      </c>
      <c r="CY6" s="35">
        <f t="shared" ref="CY6:DG6" si="11">IF(CY7="",NA(),CY7)</f>
        <v>91.32</v>
      </c>
      <c r="CZ6" s="35">
        <f t="shared" si="11"/>
        <v>89.95</v>
      </c>
      <c r="DA6" s="35">
        <f t="shared" si="11"/>
        <v>90.41</v>
      </c>
      <c r="DB6" s="35">
        <f t="shared" si="11"/>
        <v>90.49</v>
      </c>
      <c r="DC6" s="35">
        <f t="shared" si="11"/>
        <v>84.06</v>
      </c>
      <c r="DD6" s="35">
        <f t="shared" si="11"/>
        <v>84.07</v>
      </c>
      <c r="DE6" s="35">
        <f t="shared" si="11"/>
        <v>84.32</v>
      </c>
      <c r="DF6" s="35">
        <f t="shared" si="11"/>
        <v>84.58</v>
      </c>
      <c r="DG6" s="35">
        <f t="shared" si="11"/>
        <v>84.84</v>
      </c>
      <c r="DH6" s="34" t="str">
        <f>IF(DH7="","",IF(DH7="-","【-】","【"&amp;SUBSTITUTE(TEXT(DH7,"#,##0.00"),"-","△")&amp;"】"))</f>
        <v>【85.49】</v>
      </c>
      <c r="DI6" s="35">
        <f>IF(DI7="",NA(),DI7)</f>
        <v>7.62</v>
      </c>
      <c r="DJ6" s="35">
        <f t="shared" ref="DJ6:DR6" si="12">IF(DJ7="",NA(),DJ7)</f>
        <v>14.96</v>
      </c>
      <c r="DK6" s="35">
        <f t="shared" si="12"/>
        <v>18.23</v>
      </c>
      <c r="DL6" s="35">
        <f t="shared" si="12"/>
        <v>21.42</v>
      </c>
      <c r="DM6" s="35">
        <f t="shared" si="12"/>
        <v>24.27</v>
      </c>
      <c r="DN6" s="35">
        <f t="shared" si="12"/>
        <v>10.11</v>
      </c>
      <c r="DO6" s="35">
        <f t="shared" si="12"/>
        <v>20.68</v>
      </c>
      <c r="DP6" s="35">
        <f t="shared" si="12"/>
        <v>22.41</v>
      </c>
      <c r="DQ6" s="35">
        <f t="shared" si="12"/>
        <v>22.9</v>
      </c>
      <c r="DR6" s="35">
        <f t="shared" si="12"/>
        <v>24.87</v>
      </c>
      <c r="DS6" s="34" t="str">
        <f>IF(DS7="","",IF(DS7="-","【-】","【"&amp;SUBSTITUTE(TEXT(DS7,"#,##0.00"),"-","△")&amp;"】"))</f>
        <v>【24.07】</v>
      </c>
      <c r="DT6" s="34">
        <f>IF(DT7="",NA(),DT7)</f>
        <v>0</v>
      </c>
      <c r="DU6" s="34">
        <f t="shared" ref="DU6:EC6" si="13">IF(DU7="",NA(),DU7)</f>
        <v>0</v>
      </c>
      <c r="DV6" s="34">
        <f t="shared" si="13"/>
        <v>0</v>
      </c>
      <c r="DW6" s="34">
        <f t="shared" si="13"/>
        <v>0</v>
      </c>
      <c r="DX6" s="34">
        <f t="shared" si="13"/>
        <v>0</v>
      </c>
      <c r="DY6" s="35">
        <f t="shared" si="13"/>
        <v>0.08</v>
      </c>
      <c r="DZ6" s="35">
        <f t="shared" si="13"/>
        <v>0.08</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0.02</v>
      </c>
      <c r="EL6" s="35">
        <f t="shared" si="14"/>
        <v>0.01</v>
      </c>
      <c r="EM6" s="35">
        <f t="shared" si="14"/>
        <v>2.0499999999999998</v>
      </c>
      <c r="EN6" s="35">
        <f t="shared" si="14"/>
        <v>0.01</v>
      </c>
      <c r="EO6" s="34" t="str">
        <f>IF(EO7="","",IF(EO7="-","【-】","【"&amp;SUBSTITUTE(TEXT(EO7,"#,##0.00"),"-","△")&amp;"】"))</f>
        <v>【0.11】</v>
      </c>
    </row>
    <row r="7" spans="1:148" s="36" customFormat="1" x14ac:dyDescent="0.15">
      <c r="A7" s="28"/>
      <c r="B7" s="37">
        <v>2017</v>
      </c>
      <c r="C7" s="37">
        <v>172073</v>
      </c>
      <c r="D7" s="37">
        <v>46</v>
      </c>
      <c r="E7" s="37">
        <v>17</v>
      </c>
      <c r="F7" s="37">
        <v>5</v>
      </c>
      <c r="G7" s="37">
        <v>0</v>
      </c>
      <c r="H7" s="37" t="s">
        <v>108</v>
      </c>
      <c r="I7" s="37" t="s">
        <v>109</v>
      </c>
      <c r="J7" s="37" t="s">
        <v>110</v>
      </c>
      <c r="K7" s="37" t="s">
        <v>111</v>
      </c>
      <c r="L7" s="37" t="s">
        <v>112</v>
      </c>
      <c r="M7" s="37" t="s">
        <v>113</v>
      </c>
      <c r="N7" s="38" t="s">
        <v>114</v>
      </c>
      <c r="O7" s="38">
        <v>39.61</v>
      </c>
      <c r="P7" s="38">
        <v>9.52</v>
      </c>
      <c r="Q7" s="38">
        <v>95.97</v>
      </c>
      <c r="R7" s="38">
        <v>3402</v>
      </c>
      <c r="S7" s="38">
        <v>22088</v>
      </c>
      <c r="T7" s="38">
        <v>81.849999999999994</v>
      </c>
      <c r="U7" s="38">
        <v>269.86</v>
      </c>
      <c r="V7" s="38">
        <v>2093</v>
      </c>
      <c r="W7" s="38">
        <v>1.32</v>
      </c>
      <c r="X7" s="38">
        <v>1585.61</v>
      </c>
      <c r="Y7" s="38">
        <v>87.53</v>
      </c>
      <c r="Z7" s="38">
        <v>93.36</v>
      </c>
      <c r="AA7" s="38">
        <v>94.99</v>
      </c>
      <c r="AB7" s="38">
        <v>104.75</v>
      </c>
      <c r="AC7" s="38">
        <v>122.58</v>
      </c>
      <c r="AD7" s="38">
        <v>93.62</v>
      </c>
      <c r="AE7" s="38">
        <v>97.53</v>
      </c>
      <c r="AF7" s="38">
        <v>99.64</v>
      </c>
      <c r="AG7" s="38">
        <v>99.66</v>
      </c>
      <c r="AH7" s="38">
        <v>100.95</v>
      </c>
      <c r="AI7" s="38">
        <v>100.96</v>
      </c>
      <c r="AJ7" s="38">
        <v>172.4</v>
      </c>
      <c r="AK7" s="38">
        <v>192.08</v>
      </c>
      <c r="AL7" s="38">
        <v>210.67</v>
      </c>
      <c r="AM7" s="38">
        <v>196.03</v>
      </c>
      <c r="AN7" s="38">
        <v>120.17</v>
      </c>
      <c r="AO7" s="38">
        <v>280.08</v>
      </c>
      <c r="AP7" s="38">
        <v>223.09</v>
      </c>
      <c r="AQ7" s="38">
        <v>214.61</v>
      </c>
      <c r="AR7" s="38">
        <v>225.39</v>
      </c>
      <c r="AS7" s="38">
        <v>224.04</v>
      </c>
      <c r="AT7" s="38">
        <v>198.51</v>
      </c>
      <c r="AU7" s="38">
        <v>3702.77</v>
      </c>
      <c r="AV7" s="38">
        <v>10.24</v>
      </c>
      <c r="AW7" s="38">
        <v>9.98</v>
      </c>
      <c r="AX7" s="38">
        <v>18.77</v>
      </c>
      <c r="AY7" s="38">
        <v>46.29</v>
      </c>
      <c r="AZ7" s="38">
        <v>124.2</v>
      </c>
      <c r="BA7" s="38">
        <v>33.03</v>
      </c>
      <c r="BB7" s="38">
        <v>29.45</v>
      </c>
      <c r="BC7" s="38">
        <v>31.84</v>
      </c>
      <c r="BD7" s="38">
        <v>29.91</v>
      </c>
      <c r="BE7" s="38">
        <v>32.86</v>
      </c>
      <c r="BF7" s="38">
        <v>1240.94</v>
      </c>
      <c r="BG7" s="38">
        <v>2097.5700000000002</v>
      </c>
      <c r="BH7" s="38">
        <v>654.46</v>
      </c>
      <c r="BI7" s="38">
        <v>1131.33</v>
      </c>
      <c r="BJ7" s="38">
        <v>2780.16</v>
      </c>
      <c r="BK7" s="38">
        <v>1126.77</v>
      </c>
      <c r="BL7" s="38">
        <v>1044.8</v>
      </c>
      <c r="BM7" s="38">
        <v>1081.8</v>
      </c>
      <c r="BN7" s="38">
        <v>974.93</v>
      </c>
      <c r="BO7" s="38">
        <v>855.8</v>
      </c>
      <c r="BP7" s="38">
        <v>814.89</v>
      </c>
      <c r="BQ7" s="38">
        <v>96.78</v>
      </c>
      <c r="BR7" s="38">
        <v>107.91</v>
      </c>
      <c r="BS7" s="38">
        <v>115.88</v>
      </c>
      <c r="BT7" s="38">
        <v>124.75</v>
      </c>
      <c r="BU7" s="38">
        <v>212.35</v>
      </c>
      <c r="BV7" s="38">
        <v>50.9</v>
      </c>
      <c r="BW7" s="38">
        <v>50.82</v>
      </c>
      <c r="BX7" s="38">
        <v>52.19</v>
      </c>
      <c r="BY7" s="38">
        <v>55.32</v>
      </c>
      <c r="BZ7" s="38">
        <v>59.8</v>
      </c>
      <c r="CA7" s="38">
        <v>60.64</v>
      </c>
      <c r="CB7" s="38">
        <v>159.63</v>
      </c>
      <c r="CC7" s="38">
        <v>154.03</v>
      </c>
      <c r="CD7" s="38">
        <v>144.78</v>
      </c>
      <c r="CE7" s="38">
        <v>134.87</v>
      </c>
      <c r="CF7" s="38">
        <v>79.28</v>
      </c>
      <c r="CG7" s="38">
        <v>293.27</v>
      </c>
      <c r="CH7" s="38">
        <v>300.52</v>
      </c>
      <c r="CI7" s="38">
        <v>296.14</v>
      </c>
      <c r="CJ7" s="38">
        <v>283.17</v>
      </c>
      <c r="CK7" s="38">
        <v>263.76</v>
      </c>
      <c r="CL7" s="38">
        <v>255.52</v>
      </c>
      <c r="CM7" s="38">
        <v>65.95</v>
      </c>
      <c r="CN7" s="38">
        <v>65.81</v>
      </c>
      <c r="CO7" s="38">
        <v>82.5</v>
      </c>
      <c r="CP7" s="38">
        <v>52.09</v>
      </c>
      <c r="CQ7" s="38">
        <v>64.47</v>
      </c>
      <c r="CR7" s="38">
        <v>53.78</v>
      </c>
      <c r="CS7" s="38">
        <v>53.24</v>
      </c>
      <c r="CT7" s="38">
        <v>52.31</v>
      </c>
      <c r="CU7" s="38">
        <v>60.65</v>
      </c>
      <c r="CV7" s="38">
        <v>51.75</v>
      </c>
      <c r="CW7" s="38">
        <v>52.49</v>
      </c>
      <c r="CX7" s="38">
        <v>91.93</v>
      </c>
      <c r="CY7" s="38">
        <v>91.32</v>
      </c>
      <c r="CZ7" s="38">
        <v>89.95</v>
      </c>
      <c r="DA7" s="38">
        <v>90.41</v>
      </c>
      <c r="DB7" s="38">
        <v>90.49</v>
      </c>
      <c r="DC7" s="38">
        <v>84.06</v>
      </c>
      <c r="DD7" s="38">
        <v>84.07</v>
      </c>
      <c r="DE7" s="38">
        <v>84.32</v>
      </c>
      <c r="DF7" s="38">
        <v>84.58</v>
      </c>
      <c r="DG7" s="38">
        <v>84.84</v>
      </c>
      <c r="DH7" s="38">
        <v>85.49</v>
      </c>
      <c r="DI7" s="38">
        <v>7.62</v>
      </c>
      <c r="DJ7" s="38">
        <v>14.96</v>
      </c>
      <c r="DK7" s="38">
        <v>18.23</v>
      </c>
      <c r="DL7" s="38">
        <v>21.42</v>
      </c>
      <c r="DM7" s="38">
        <v>24.27</v>
      </c>
      <c r="DN7" s="38">
        <v>10.11</v>
      </c>
      <c r="DO7" s="38">
        <v>20.68</v>
      </c>
      <c r="DP7" s="38">
        <v>22.41</v>
      </c>
      <c r="DQ7" s="38">
        <v>22.9</v>
      </c>
      <c r="DR7" s="38">
        <v>24.87</v>
      </c>
      <c r="DS7" s="38">
        <v>24.07</v>
      </c>
      <c r="DT7" s="38">
        <v>0</v>
      </c>
      <c r="DU7" s="38">
        <v>0</v>
      </c>
      <c r="DV7" s="38">
        <v>0</v>
      </c>
      <c r="DW7" s="38">
        <v>0</v>
      </c>
      <c r="DX7" s="38">
        <v>0</v>
      </c>
      <c r="DY7" s="38">
        <v>0.08</v>
      </c>
      <c r="DZ7" s="38">
        <v>0.08</v>
      </c>
      <c r="EA7" s="38">
        <v>0</v>
      </c>
      <c r="EB7" s="38">
        <v>0</v>
      </c>
      <c r="EC7" s="38">
        <v>0</v>
      </c>
      <c r="ED7" s="38">
        <v>0</v>
      </c>
      <c r="EE7" s="38">
        <v>0</v>
      </c>
      <c r="EF7" s="38">
        <v>0</v>
      </c>
      <c r="EG7" s="38">
        <v>0</v>
      </c>
      <c r="EH7" s="38">
        <v>0</v>
      </c>
      <c r="EI7" s="38">
        <v>0</v>
      </c>
      <c r="EJ7" s="38">
        <v>0.03</v>
      </c>
      <c r="EK7" s="38">
        <v>0.02</v>
      </c>
      <c r="EL7" s="38">
        <v>0.01</v>
      </c>
      <c r="EM7" s="38">
        <v>2.0499999999999998</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seibi</cp:lastModifiedBy>
  <dcterms:created xsi:type="dcterms:W3CDTF">2018-12-03T08:55:10Z</dcterms:created>
  <dcterms:modified xsi:type="dcterms:W3CDTF">2019-01-21T07:52:09Z</dcterms:modified>
  <cp:category/>
</cp:coreProperties>
</file>