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11300-24762\e\H30財政共有\09 地方公営企業\96 経営比較分析表関係\05_【310111】_公営企業に係る経営比較分析表（平成29年度決算）の分析等について\05_公表\県公表\02 下水道\18　穴水町\"/>
    </mc:Choice>
  </mc:AlternateContent>
  <workbookProtection workbookAlgorithmName="SHA-512" workbookHashValue="TEHVCjOlPbkp7K7QWYipyWJWK4vy25clDE8+jtQK3LaygfCKVpZJmpj1ffr2+/twDhqumbQgkeiuekjYujD/qQ==" workbookSaltValue="ttusW+Jjt58+tupbzHBYbw==" workbookSpinCount="100000" lockStructure="1"/>
  <bookViews>
    <workbookView xWindow="0" yWindow="0" windowWidth="20490" windowHeight="775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5" l="1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BB10" i="4"/>
  <c r="AL10" i="4"/>
  <c r="AD10" i="4"/>
  <c r="P10" i="4"/>
  <c r="B10" i="4"/>
  <c r="AT8" i="4"/>
  <c r="AD8" i="4"/>
  <c r="W8" i="4"/>
  <c r="I8" i="4"/>
  <c r="B8" i="4"/>
  <c r="B6" i="4"/>
  <c r="D10" i="5" l="1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<sst xmlns="http://schemas.openxmlformats.org/spreadsheetml/2006/main" count="240" uniqueCount="126">
  <si>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</si>
  <si>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</si>
  <si>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</si>
  <si>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</si>
  <si>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</si>
  <si>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</si>
  <si>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</si>
  <si>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</si>
  <si>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</si>
  <si>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</si>
  <si>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</si>
  <si>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</si>
  <si>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</si>
  <si>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</si>
  <si>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</si>
  <si>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</si>
  <si>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</si>
  <si>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</si>
  <si>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</si>
  <si>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</si>
  <si>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</si>
  <si>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</si>
  <si>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</si>
  <si>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</si>
  <si>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</si>
  <si>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</si>
  <si>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</si>
  <si>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</si>
  <si>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</si>
  <si>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</si>
  <si>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</si>
  <si>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</si>
  <si>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</si>
  <si>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</si>
  <si>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</si>
  <si>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</si>
  <si>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</si>
  <si>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</si>
  <si>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</si>
  <si>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</si>
  <si>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</si>
  <si>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</si>
  <si>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</si>
  <si>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</si>
  <si>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</si>
  <si>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</si>
  <si>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</si>
  <si>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</si>
  <si>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</si>
  <si>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</si>
  <si>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</si>
  <si>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</si>
  <si>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</si>
  <si>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</si>
  <si>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</si>
  <si>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</si>
  <si>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</si>
  <si>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</si>
  <si>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</si>
  <si>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</si>
  <si>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</si>
  <si>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</si>
  <si>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</si>
  <si>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</si>
  <si>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</si>
  <si>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</si>
  <si>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</si>
  <si>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</si>
  <si>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</si>
  <si>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</si>
  <si>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</si>
  <si>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</si>
  <si>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</si>
  <si>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</si>
  <si>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</si>
  <si>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</si>
  <si>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</si>
  <si>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</si>
  <si>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</si>
  <si>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</si>
  <si>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</si>
  <si>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</si>
  <si>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</si>
  <si>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</si>
  <si>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</si>
  <si>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</si>
  <si>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</si>
  <si>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</si>
  <si>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</si>
  <si>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</si>
  <si>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</si>
  <si>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</si>
  <si>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</si>
  <si>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</si>
  <si>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</si>
  <si>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</si>
  <si>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</si>
  <si>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</si>
  <si>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</si>
  <si>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</si>
  <si>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</si>
  <si>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</si>
  <si>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</si>
  <si>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</si>
  <si>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</si>
  <si>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</si>
  <si>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</si>
  <si>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</si>
  <si>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</si>
  <si>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</si>
  <si>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石川県　穴水町</t>
  </si>
  <si>
    <t>法非適用</t>
  </si>
  <si>
    <t>下水道事業</t>
  </si>
  <si>
    <t>公共下水道</t>
  </si>
  <si>
    <t>Cd2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</si>
  <si>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</si>
  <si>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</si>
  <si>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</si>
  <si>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</si>
  <si>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</si>
  <si>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</si>
  <si>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</si>
  <si>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</si>
  <si>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①収益的収支比率については、料金収入等の収益で、維持管理費等の費用をどの程度賄えているかを表す指標であり、当町は73%に位置し、経営が厳しい状況を示している。安定した使用料収入を図るためにも、下水道接続の推進活動に努める。
⑤経費回収率は100%未満であることから、一般会計からの繰入金により賄われていることを示しているが、類似団体平均値と比べると高い回収率である、今後も適正な維持管理に努める。
⑥汚水処理原価は、類似団体平均値と同等な数値であることから、今後も適正な維持管理に努める。
⑦施設利用率については、類似団体平均値と同等な数値であるが、人口減少に伴う施設規模の適正化の検討が必要と考える。
⑧水洗化率は、類似団体平均値と比較して低い数値であるため、更なる普及促進に努める。
</t>
    <rPh sb="6" eb="8">
      <t>ヒリツ</t>
    </rPh>
    <rPh sb="54" eb="55">
      <t>マチ</t>
    </rPh>
    <rPh sb="60" eb="62">
      <t>イチ</t>
    </rPh>
    <rPh sb="64" eb="66">
      <t>ケイエイ</t>
    </rPh>
    <rPh sb="67" eb="68">
      <t>キビ</t>
    </rPh>
    <rPh sb="70" eb="72">
      <t>ジョウキョウ</t>
    </rPh>
    <rPh sb="73" eb="74">
      <t>シメ</t>
    </rPh>
    <rPh sb="79" eb="81">
      <t>アンテイ</t>
    </rPh>
    <rPh sb="83" eb="86">
      <t>シヨウリョウ</t>
    </rPh>
    <rPh sb="86" eb="88">
      <t>シュウニュウ</t>
    </rPh>
    <rPh sb="89" eb="90">
      <t>ハカ</t>
    </rPh>
    <rPh sb="96" eb="99">
      <t>ゲスイドウ</t>
    </rPh>
    <rPh sb="99" eb="101">
      <t>セツゾク</t>
    </rPh>
    <rPh sb="102" eb="104">
      <t>スイシン</t>
    </rPh>
    <rPh sb="104" eb="106">
      <t>カツドウ</t>
    </rPh>
    <rPh sb="107" eb="108">
      <t>ツト</t>
    </rPh>
    <rPh sb="162" eb="164">
      <t>ルイジ</t>
    </rPh>
    <rPh sb="164" eb="166">
      <t>ダンタイ</t>
    </rPh>
    <rPh sb="166" eb="169">
      <t>ヘイキンチ</t>
    </rPh>
    <rPh sb="170" eb="171">
      <t>クラ</t>
    </rPh>
    <rPh sb="174" eb="175">
      <t>タカ</t>
    </rPh>
    <rPh sb="176" eb="178">
      <t>カイシュウ</t>
    </rPh>
    <rPh sb="178" eb="179">
      <t>リツ</t>
    </rPh>
    <rPh sb="183" eb="185">
      <t>コンゴ</t>
    </rPh>
    <rPh sb="186" eb="188">
      <t>テキセイ</t>
    </rPh>
    <rPh sb="189" eb="191">
      <t>イジ</t>
    </rPh>
    <rPh sb="191" eb="193">
      <t>カンリ</t>
    </rPh>
    <rPh sb="194" eb="195">
      <t>ツト</t>
    </rPh>
    <rPh sb="212" eb="215">
      <t>ヘイキンチ</t>
    </rPh>
    <rPh sb="216" eb="218">
      <t>ドウトウ</t>
    </rPh>
    <rPh sb="229" eb="231">
      <t>コンゴ</t>
    </rPh>
    <rPh sb="232" eb="234">
      <t>テキセイ</t>
    </rPh>
    <rPh sb="235" eb="237">
      <t>イジ</t>
    </rPh>
    <rPh sb="237" eb="239">
      <t>カンリ</t>
    </rPh>
    <rPh sb="240" eb="241">
      <t>ツト</t>
    </rPh>
    <rPh sb="246" eb="248">
      <t>シセツ</t>
    </rPh>
    <rPh sb="248" eb="251">
      <t>リヨウリツ</t>
    </rPh>
    <rPh sb="257" eb="259">
      <t>ルイジ</t>
    </rPh>
    <rPh sb="259" eb="261">
      <t>ダンタイ</t>
    </rPh>
    <rPh sb="261" eb="264">
      <t>ヘイキンチ</t>
    </rPh>
    <rPh sb="275" eb="277">
      <t>ジンコウ</t>
    </rPh>
    <rPh sb="277" eb="279">
      <t>ゲンショウ</t>
    </rPh>
    <rPh sb="280" eb="281">
      <t>トモナ</t>
    </rPh>
    <rPh sb="282" eb="284">
      <t>シセツ</t>
    </rPh>
    <rPh sb="284" eb="286">
      <t>キボ</t>
    </rPh>
    <rPh sb="287" eb="290">
      <t>テキセイカ</t>
    </rPh>
    <rPh sb="291" eb="293">
      <t>ケントウ</t>
    </rPh>
    <rPh sb="294" eb="296">
      <t>ヒツヨウ</t>
    </rPh>
    <rPh sb="297" eb="298">
      <t>カンガ</t>
    </rPh>
    <rPh sb="313" eb="316">
      <t>ヘイキンチ</t>
    </rPh>
    <rPh sb="321" eb="322">
      <t>ヒク</t>
    </rPh>
    <rPh sb="331" eb="332">
      <t>サラ</t>
    </rPh>
    <rPh sb="334" eb="336">
      <t>フキュウ</t>
    </rPh>
    <rPh sb="336" eb="338">
      <t>ソクシン</t>
    </rPh>
    <phoneticPr fontId="4"/>
  </si>
  <si>
    <t>③管渠改善率は、H27年度から長寿命化計画及び耐震化計画に基づき、改良したため上昇した。</t>
    <rPh sb="11" eb="13">
      <t>ネンド</t>
    </rPh>
    <rPh sb="21" eb="22">
      <t>オヨ</t>
    </rPh>
    <rPh sb="23" eb="26">
      <t>タイシンカ</t>
    </rPh>
    <rPh sb="26" eb="28">
      <t>ケイカク</t>
    </rPh>
    <rPh sb="33" eb="35">
      <t>カイリョウ</t>
    </rPh>
    <rPh sb="39" eb="41">
      <t>ジョウショウ</t>
    </rPh>
    <phoneticPr fontId="4"/>
  </si>
  <si>
    <t>経営の健全性に向けて、さらなる維持管理の効率化による経費削減、水洗化率の向上に努める必要がある。
また、今後、施設の老朽化に伴い更新事業が増加することを踏まえると、更新に係る費用と経営状況を正確に把握し、計画的な施設の更新を行う必要があるため、進捗管理を適切に実施し、経営戦略の事後検証及び更新を行っていく。</t>
    <rPh sb="0" eb="2">
      <t>ケイエイ</t>
    </rPh>
    <rPh sb="3" eb="5">
      <t>ケンゼン</t>
    </rPh>
    <rPh sb="5" eb="6">
      <t>セイ</t>
    </rPh>
    <rPh sb="7" eb="8">
      <t>ム</t>
    </rPh>
    <rPh sb="15" eb="17">
      <t>イジ</t>
    </rPh>
    <rPh sb="17" eb="19">
      <t>カンリ</t>
    </rPh>
    <rPh sb="20" eb="23">
      <t>コウリツカ</t>
    </rPh>
    <rPh sb="26" eb="28">
      <t>ケイヒ</t>
    </rPh>
    <rPh sb="28" eb="30">
      <t>サクゲン</t>
    </rPh>
    <rPh sb="122" eb="124">
      <t>シンチョク</t>
    </rPh>
    <rPh sb="124" eb="126">
      <t>カンリ</t>
    </rPh>
    <rPh sb="127" eb="129">
      <t>テキセツ</t>
    </rPh>
    <rPh sb="130" eb="132">
      <t>ジッシ</t>
    </rPh>
    <rPh sb="139" eb="141">
      <t>ジゴ</t>
    </rPh>
    <rPh sb="141" eb="143">
      <t>ケンショウ</t>
    </rPh>
    <rPh sb="143" eb="144">
      <t>オヨ</t>
    </rPh>
    <rPh sb="145" eb="147">
      <t>コウシン</t>
    </rPh>
    <rPh sb="148" eb="149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</si>
</sst>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0.56000000000000005</c:v>
                </c:pt>
                <c:pt idx="3" formatCode="#,##0.00;&quot;△&quot;#,##0.00;&quot;-&quot;">
                  <c:v>0.44</c:v>
                </c:pt>
                <c:pt idx="4" formatCode="#,##0.00;&quot;△&quot;#,##0.00;&quot;-&quot;">
                  <c:v>0.72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8A-418B-A2B3-DA8A5F5BD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670448"/>
        <c:axId val="216668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0.17</c:v>
                </c:pt>
                <c:pt idx="2">
                  <c:v>0.15</c:v>
                </c:pt>
                <c:pt idx="3">
                  <c:v>0.1</c:v>
                </c:pt>
                <c:pt idx="4">
                  <c:v>0.13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8A-418B-A2B3-DA8A5F5BD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670448"/>
        <c:axId val="216668488"/>
      </c:lineChart>
      <c:dateAx>
        <c:axId val="216670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6668488"/>
        <c:crosses val="autoZero"/>
        <c:auto val="1"/>
        <c:lblOffset val="100"/>
        <c:baseTimeUnit val="years"/>
      </c:dateAx>
      <c:valAx>
        <c:axId val="216668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6670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70.88</c:v>
                </c:pt>
                <c:pt idx="1">
                  <c:v>50.13</c:v>
                </c:pt>
                <c:pt idx="2">
                  <c:v>49.81</c:v>
                </c:pt>
                <c:pt idx="3">
                  <c:v>49.25</c:v>
                </c:pt>
                <c:pt idx="4">
                  <c:v>53.75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CD-4018-9639-EFABE626C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206184"/>
        <c:axId val="433206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40.71</c:v>
                </c:pt>
                <c:pt idx="1">
                  <c:v>43.53</c:v>
                </c:pt>
                <c:pt idx="2">
                  <c:v>49.39</c:v>
                </c:pt>
                <c:pt idx="3">
                  <c:v>49.25</c:v>
                </c:pt>
                <c:pt idx="4">
                  <c:v>50.24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ECD-4018-9639-EFABE626C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206184"/>
        <c:axId val="433206576"/>
      </c:lineChart>
      <c:dateAx>
        <c:axId val="433206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3206576"/>
        <c:crosses val="autoZero"/>
        <c:auto val="1"/>
        <c:lblOffset val="100"/>
        <c:baseTimeUnit val="years"/>
      </c:dateAx>
      <c:valAx>
        <c:axId val="433206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3206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67.319999999999993</c:v>
                </c:pt>
                <c:pt idx="1">
                  <c:v>69.97</c:v>
                </c:pt>
                <c:pt idx="2">
                  <c:v>70.23</c:v>
                </c:pt>
                <c:pt idx="3">
                  <c:v>70.5</c:v>
                </c:pt>
                <c:pt idx="4">
                  <c:v>70.44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6C-4FA6-AE33-E6D0E3768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202264"/>
        <c:axId val="433207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63.45</c:v>
                </c:pt>
                <c:pt idx="1">
                  <c:v>64.14</c:v>
                </c:pt>
                <c:pt idx="2">
                  <c:v>83.96</c:v>
                </c:pt>
                <c:pt idx="3">
                  <c:v>84.12</c:v>
                </c:pt>
                <c:pt idx="4">
                  <c:v>84.17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A6C-4FA6-AE33-E6D0E3768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202264"/>
        <c:axId val="433207752"/>
      </c:lineChart>
      <c:dateAx>
        <c:axId val="433202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3207752"/>
        <c:crosses val="autoZero"/>
        <c:auto val="1"/>
        <c:lblOffset val="100"/>
        <c:baseTimeUnit val="years"/>
      </c:dateAx>
      <c:valAx>
        <c:axId val="433207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3202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86.14</c:v>
                </c:pt>
                <c:pt idx="1">
                  <c:v>86.16</c:v>
                </c:pt>
                <c:pt idx="2">
                  <c:v>79.84</c:v>
                </c:pt>
                <c:pt idx="3">
                  <c:v>79.88</c:v>
                </c:pt>
                <c:pt idx="4">
                  <c:v>73.069999999999993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AF-42F5-9230-2ADBF1F60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668880"/>
        <c:axId val="216674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AF-42F5-9230-2ADBF1F60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668880"/>
        <c:axId val="216674368"/>
      </c:lineChart>
      <c:dateAx>
        <c:axId val="216668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6674368"/>
        <c:crosses val="autoZero"/>
        <c:auto val="1"/>
        <c:lblOffset val="100"/>
        <c:baseTimeUnit val="years"/>
      </c:dateAx>
      <c:valAx>
        <c:axId val="216674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6668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D2-4B86-AC59-E0AF53DF6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672408"/>
        <c:axId val="216669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D2-4B86-AC59-E0AF53DF6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672408"/>
        <c:axId val="216669664"/>
      </c:lineChart>
      <c:dateAx>
        <c:axId val="216672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6669664"/>
        <c:crosses val="autoZero"/>
        <c:auto val="1"/>
        <c:lblOffset val="100"/>
        <c:baseTimeUnit val="years"/>
      </c:dateAx>
      <c:valAx>
        <c:axId val="216669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6672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54-4D96-A7C9-9B23BAE5F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670840"/>
        <c:axId val="21667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54-4D96-A7C9-9B23BAE5F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670840"/>
        <c:axId val="216672800"/>
      </c:lineChart>
      <c:dateAx>
        <c:axId val="216670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6672800"/>
        <c:crosses val="autoZero"/>
        <c:auto val="1"/>
        <c:lblOffset val="100"/>
        <c:baseTimeUnit val="years"/>
      </c:dateAx>
      <c:valAx>
        <c:axId val="21667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6670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AE-4D1E-8A27-CA2ECE893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361536"/>
        <c:axId val="433355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EAE-4D1E-8A27-CA2ECE893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361536"/>
        <c:axId val="433355656"/>
      </c:lineChart>
      <c:dateAx>
        <c:axId val="433361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3355656"/>
        <c:crosses val="autoZero"/>
        <c:auto val="1"/>
        <c:lblOffset val="100"/>
        <c:baseTimeUnit val="years"/>
      </c:dateAx>
      <c:valAx>
        <c:axId val="433355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3361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C4-4159-B16F-5FEF72802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356048"/>
        <c:axId val="433357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C4-4159-B16F-5FEF72802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356048"/>
        <c:axId val="433357224"/>
      </c:lineChart>
      <c:dateAx>
        <c:axId val="43335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3357224"/>
        <c:crosses val="autoZero"/>
        <c:auto val="1"/>
        <c:lblOffset val="100"/>
        <c:baseTimeUnit val="years"/>
      </c:dateAx>
      <c:valAx>
        <c:axId val="433357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335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1357.19</c:v>
                </c:pt>
                <c:pt idx="1">
                  <c:v>1380.03</c:v>
                </c:pt>
                <c:pt idx="2">
                  <c:v>1916.94</c:v>
                </c:pt>
                <c:pt idx="3">
                  <c:v>2518.5100000000002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BA-4FF0-95C9-B6050975D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362320"/>
        <c:axId val="433358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1826.49</c:v>
                </c:pt>
                <c:pt idx="1">
                  <c:v>1696.96</c:v>
                </c:pt>
                <c:pt idx="2">
                  <c:v>1162.3599999999999</c:v>
                </c:pt>
                <c:pt idx="3">
                  <c:v>1047.6500000000001</c:v>
                </c:pt>
                <c:pt idx="4">
                  <c:v>1124.26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BBA-4FF0-95C9-B6050975D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362320"/>
        <c:axId val="433358008"/>
      </c:lineChart>
      <c:dateAx>
        <c:axId val="433362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3358008"/>
        <c:crosses val="autoZero"/>
        <c:auto val="1"/>
        <c:lblOffset val="100"/>
        <c:baseTimeUnit val="years"/>
      </c:dateAx>
      <c:valAx>
        <c:axId val="433358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3362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73.930000000000007</c:v>
                </c:pt>
                <c:pt idx="1">
                  <c:v>96.19</c:v>
                </c:pt>
                <c:pt idx="2">
                  <c:v>89.83</c:v>
                </c:pt>
                <c:pt idx="3">
                  <c:v>95.8</c:v>
                </c:pt>
                <c:pt idx="4">
                  <c:v>95.97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96-4FA1-947C-7E49FB5C4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359968"/>
        <c:axId val="433203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48</c:v>
                </c:pt>
                <c:pt idx="1">
                  <c:v>47.23</c:v>
                </c:pt>
                <c:pt idx="2">
                  <c:v>68.209999999999994</c:v>
                </c:pt>
                <c:pt idx="3">
                  <c:v>74.040000000000006</c:v>
                </c:pt>
                <c:pt idx="4">
                  <c:v>80.58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96-4FA1-947C-7E49FB5C4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359968"/>
        <c:axId val="433203440"/>
      </c:lineChart>
      <c:dateAx>
        <c:axId val="433359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3203440"/>
        <c:crosses val="autoZero"/>
        <c:auto val="1"/>
        <c:lblOffset val="100"/>
        <c:baseTimeUnit val="years"/>
      </c:dateAx>
      <c:valAx>
        <c:axId val="433203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3359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285.47000000000003</c:v>
                </c:pt>
                <c:pt idx="1">
                  <c:v>222.68</c:v>
                </c:pt>
                <c:pt idx="2">
                  <c:v>235.6</c:v>
                </c:pt>
                <c:pt idx="3">
                  <c:v>223.58</c:v>
                </c:pt>
                <c:pt idx="4">
                  <c:v>224.46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21-4B3F-A5D3-E1F8555BE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205792"/>
        <c:axId val="433205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334.37</c:v>
                </c:pt>
                <c:pt idx="1">
                  <c:v>351.41</c:v>
                </c:pt>
                <c:pt idx="2">
                  <c:v>250.84</c:v>
                </c:pt>
                <c:pt idx="3">
                  <c:v>235.61</c:v>
                </c:pt>
                <c:pt idx="4">
                  <c:v>216.21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21-4B3F-A5D3-E1F8555BE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205792"/>
        <c:axId val="433205008"/>
      </c:lineChart>
      <c:dateAx>
        <c:axId val="433205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3205008"/>
        <c:crosses val="autoZero"/>
        <c:auto val="1"/>
        <c:lblOffset val="100"/>
        <c:baseTimeUnit val="years"/>
      </c:dateAx>
      <c:valAx>
        <c:axId val="433205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3205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Q25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石川県　穴水町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2" t="s">
        <v>1</v>
      </c>
      <c r="C7" s="62"/>
      <c r="D7" s="62"/>
      <c r="E7" s="62"/>
      <c r="F7" s="62"/>
      <c r="G7" s="62"/>
      <c r="H7" s="62"/>
      <c r="I7" s="62" t="s">
        <v>2</v>
      </c>
      <c r="J7" s="62"/>
      <c r="K7" s="62"/>
      <c r="L7" s="62"/>
      <c r="M7" s="62"/>
      <c r="N7" s="62"/>
      <c r="O7" s="62"/>
      <c r="P7" s="62" t="s">
        <v>3</v>
      </c>
      <c r="Q7" s="62"/>
      <c r="R7" s="62"/>
      <c r="S7" s="62"/>
      <c r="T7" s="62"/>
      <c r="U7" s="62"/>
      <c r="V7" s="62"/>
      <c r="W7" s="62" t="s">
        <v>4</v>
      </c>
      <c r="X7" s="62"/>
      <c r="Y7" s="62"/>
      <c r="Z7" s="62"/>
      <c r="AA7" s="62"/>
      <c r="AB7" s="62"/>
      <c r="AC7" s="62"/>
      <c r="AD7" s="62" t="s">
        <v>5</v>
      </c>
      <c r="AE7" s="62"/>
      <c r="AF7" s="62"/>
      <c r="AG7" s="62"/>
      <c r="AH7" s="62"/>
      <c r="AI7" s="62"/>
      <c r="AJ7" s="62"/>
      <c r="AK7" s="3"/>
      <c r="AL7" s="62" t="s">
        <v>6</v>
      </c>
      <c r="AM7" s="62"/>
      <c r="AN7" s="62"/>
      <c r="AO7" s="62"/>
      <c r="AP7" s="62"/>
      <c r="AQ7" s="62"/>
      <c r="AR7" s="62"/>
      <c r="AS7" s="62"/>
      <c r="AT7" s="62" t="s">
        <v>7</v>
      </c>
      <c r="AU7" s="62"/>
      <c r="AV7" s="62"/>
      <c r="AW7" s="62"/>
      <c r="AX7" s="62"/>
      <c r="AY7" s="62"/>
      <c r="AZ7" s="62"/>
      <c r="BA7" s="62"/>
      <c r="BB7" s="62" t="s">
        <v>8</v>
      </c>
      <c r="BC7" s="62"/>
      <c r="BD7" s="62"/>
      <c r="BE7" s="62"/>
      <c r="BF7" s="62"/>
      <c r="BG7" s="62"/>
      <c r="BH7" s="62"/>
      <c r="BI7" s="6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公共下水道</v>
      </c>
      <c r="Q8" s="71"/>
      <c r="R8" s="71"/>
      <c r="S8" s="71"/>
      <c r="T8" s="71"/>
      <c r="U8" s="71"/>
      <c r="V8" s="71"/>
      <c r="W8" s="71" t="str">
        <f>データ!L6</f>
        <v>Cd2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6">
        <f>データ!S6</f>
        <v>8570</v>
      </c>
      <c r="AM8" s="66"/>
      <c r="AN8" s="66"/>
      <c r="AO8" s="66"/>
      <c r="AP8" s="66"/>
      <c r="AQ8" s="66"/>
      <c r="AR8" s="66"/>
      <c r="AS8" s="66"/>
      <c r="AT8" s="65">
        <f>データ!T6</f>
        <v>183.21</v>
      </c>
      <c r="AU8" s="65"/>
      <c r="AV8" s="65"/>
      <c r="AW8" s="65"/>
      <c r="AX8" s="65"/>
      <c r="AY8" s="65"/>
      <c r="AZ8" s="65"/>
      <c r="BA8" s="65"/>
      <c r="BB8" s="65">
        <f>データ!U6</f>
        <v>46.78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2" t="s">
        <v>12</v>
      </c>
      <c r="C9" s="62"/>
      <c r="D9" s="62"/>
      <c r="E9" s="62"/>
      <c r="F9" s="62"/>
      <c r="G9" s="62"/>
      <c r="H9" s="62"/>
      <c r="I9" s="62" t="s">
        <v>13</v>
      </c>
      <c r="J9" s="62"/>
      <c r="K9" s="62"/>
      <c r="L9" s="62"/>
      <c r="M9" s="62"/>
      <c r="N9" s="62"/>
      <c r="O9" s="62"/>
      <c r="P9" s="62" t="s">
        <v>14</v>
      </c>
      <c r="Q9" s="62"/>
      <c r="R9" s="62"/>
      <c r="S9" s="62"/>
      <c r="T9" s="62"/>
      <c r="U9" s="62"/>
      <c r="V9" s="62"/>
      <c r="W9" s="62" t="s">
        <v>15</v>
      </c>
      <c r="X9" s="62"/>
      <c r="Y9" s="62"/>
      <c r="Z9" s="62"/>
      <c r="AA9" s="62"/>
      <c r="AB9" s="62"/>
      <c r="AC9" s="62"/>
      <c r="AD9" s="62" t="s">
        <v>16</v>
      </c>
      <c r="AE9" s="62"/>
      <c r="AF9" s="62"/>
      <c r="AG9" s="62"/>
      <c r="AH9" s="62"/>
      <c r="AI9" s="62"/>
      <c r="AJ9" s="62"/>
      <c r="AK9" s="3"/>
      <c r="AL9" s="62" t="s">
        <v>17</v>
      </c>
      <c r="AM9" s="62"/>
      <c r="AN9" s="62"/>
      <c r="AO9" s="62"/>
      <c r="AP9" s="62"/>
      <c r="AQ9" s="62"/>
      <c r="AR9" s="62"/>
      <c r="AS9" s="62"/>
      <c r="AT9" s="62" t="s">
        <v>18</v>
      </c>
      <c r="AU9" s="62"/>
      <c r="AV9" s="62"/>
      <c r="AW9" s="62"/>
      <c r="AX9" s="62"/>
      <c r="AY9" s="62"/>
      <c r="AZ9" s="62"/>
      <c r="BA9" s="62"/>
      <c r="BB9" s="62" t="s">
        <v>19</v>
      </c>
      <c r="BC9" s="62"/>
      <c r="BD9" s="62"/>
      <c r="BE9" s="62"/>
      <c r="BF9" s="62"/>
      <c r="BG9" s="62"/>
      <c r="BH9" s="62"/>
      <c r="BI9" s="62"/>
      <c r="BJ9" s="3"/>
      <c r="BK9" s="3"/>
      <c r="BL9" s="63" t="s">
        <v>20</v>
      </c>
      <c r="BM9" s="64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データ!N6</f>
        <v>-</v>
      </c>
      <c r="C10" s="65"/>
      <c r="D10" s="65"/>
      <c r="E10" s="65"/>
      <c r="F10" s="65"/>
      <c r="G10" s="65"/>
      <c r="H10" s="65"/>
      <c r="I10" s="65" t="str">
        <f>データ!O6</f>
        <v>該当数値なし</v>
      </c>
      <c r="J10" s="65"/>
      <c r="K10" s="65"/>
      <c r="L10" s="65"/>
      <c r="M10" s="65"/>
      <c r="N10" s="65"/>
      <c r="O10" s="65"/>
      <c r="P10" s="65">
        <f>データ!P6</f>
        <v>39.29</v>
      </c>
      <c r="Q10" s="65"/>
      <c r="R10" s="65"/>
      <c r="S10" s="65"/>
      <c r="T10" s="65"/>
      <c r="U10" s="65"/>
      <c r="V10" s="65"/>
      <c r="W10" s="65">
        <f>データ!Q6</f>
        <v>96.92</v>
      </c>
      <c r="X10" s="65"/>
      <c r="Y10" s="65"/>
      <c r="Z10" s="65"/>
      <c r="AA10" s="65"/>
      <c r="AB10" s="65"/>
      <c r="AC10" s="65"/>
      <c r="AD10" s="66">
        <f>データ!R6</f>
        <v>3884</v>
      </c>
      <c r="AE10" s="66"/>
      <c r="AF10" s="66"/>
      <c r="AG10" s="66"/>
      <c r="AH10" s="66"/>
      <c r="AI10" s="66"/>
      <c r="AJ10" s="66"/>
      <c r="AK10" s="2"/>
      <c r="AL10" s="66">
        <f>データ!V6</f>
        <v>3322</v>
      </c>
      <c r="AM10" s="66"/>
      <c r="AN10" s="66"/>
      <c r="AO10" s="66"/>
      <c r="AP10" s="66"/>
      <c r="AQ10" s="66"/>
      <c r="AR10" s="66"/>
      <c r="AS10" s="66"/>
      <c r="AT10" s="65">
        <f>データ!W6</f>
        <v>1.46</v>
      </c>
      <c r="AU10" s="65"/>
      <c r="AV10" s="65"/>
      <c r="AW10" s="65"/>
      <c r="AX10" s="65"/>
      <c r="AY10" s="65"/>
      <c r="AZ10" s="65"/>
      <c r="BA10" s="65"/>
      <c r="BB10" s="65">
        <f>データ!X6</f>
        <v>2275.34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22</v>
      </c>
      <c r="BM10" s="6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123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124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125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【707.33】</v>
      </c>
      <c r="I86" s="25" t="str">
        <f>データ!CA6</f>
        <v>【101.26】</v>
      </c>
      <c r="J86" s="25" t="str">
        <f>データ!CL6</f>
        <v>【136.39】</v>
      </c>
      <c r="K86" s="25" t="str">
        <f>データ!CW6</f>
        <v>【60.13】</v>
      </c>
      <c r="L86" s="25" t="str">
        <f>データ!DH6</f>
        <v>【95.06】</v>
      </c>
      <c r="M86" s="25" t="s">
        <v>56</v>
      </c>
      <c r="N86" s="25" t="s">
        <v>56</v>
      </c>
      <c r="O86" s="25" t="str">
        <f>データ!EO6</f>
        <v>【0.23】</v>
      </c>
    </row>
  </sheetData>
  <sheetProtection algorithmName="SHA-512" hashValue="2JT1ZbN8ecXiTn4+2BpXfW5WFU9RgITuJE6W5qvKXQUJuII+/Jz4Nl2TMZUi92W7pnTbMywN6FQSucDRWGgX+w==" saltValue="YuEKWV+DFuDi2zgeTb7ryw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174611</v>
      </c>
      <c r="D6" s="32">
        <f t="shared" si="3"/>
        <v>47</v>
      </c>
      <c r="E6" s="32">
        <f t="shared" si="3"/>
        <v>17</v>
      </c>
      <c r="F6" s="32">
        <f t="shared" si="3"/>
        <v>1</v>
      </c>
      <c r="G6" s="32">
        <f t="shared" si="3"/>
        <v>0</v>
      </c>
      <c r="H6" s="32" t="str">
        <f t="shared" si="3"/>
        <v>石川県　穴水町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公共下水道</v>
      </c>
      <c r="L6" s="32" t="str">
        <f t="shared" si="3"/>
        <v>Cd2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39.29</v>
      </c>
      <c r="Q6" s="33">
        <f t="shared" si="3"/>
        <v>96.92</v>
      </c>
      <c r="R6" s="33">
        <f t="shared" si="3"/>
        <v>3884</v>
      </c>
      <c r="S6" s="33">
        <f t="shared" si="3"/>
        <v>8570</v>
      </c>
      <c r="T6" s="33">
        <f t="shared" si="3"/>
        <v>183.21</v>
      </c>
      <c r="U6" s="33">
        <f t="shared" si="3"/>
        <v>46.78</v>
      </c>
      <c r="V6" s="33">
        <f t="shared" si="3"/>
        <v>3322</v>
      </c>
      <c r="W6" s="33">
        <f t="shared" si="3"/>
        <v>1.46</v>
      </c>
      <c r="X6" s="33">
        <f t="shared" si="3"/>
        <v>2275.34</v>
      </c>
      <c r="Y6" s="34">
        <f>IF(Y7="",NA(),Y7)</f>
        <v>86.14</v>
      </c>
      <c r="Z6" s="34">
        <f t="shared" ref="Z6:AH6" si="4">IF(Z7="",NA(),Z7)</f>
        <v>86.16</v>
      </c>
      <c r="AA6" s="34">
        <f t="shared" si="4"/>
        <v>79.84</v>
      </c>
      <c r="AB6" s="34">
        <f t="shared" si="4"/>
        <v>79.88</v>
      </c>
      <c r="AC6" s="34">
        <f t="shared" si="4"/>
        <v>73.069999999999993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1357.19</v>
      </c>
      <c r="BG6" s="34">
        <f t="shared" ref="BG6:BO6" si="7">IF(BG7="",NA(),BG7)</f>
        <v>1380.03</v>
      </c>
      <c r="BH6" s="34">
        <f t="shared" si="7"/>
        <v>1916.94</v>
      </c>
      <c r="BI6" s="34">
        <f t="shared" si="7"/>
        <v>2518.5100000000002</v>
      </c>
      <c r="BJ6" s="33">
        <f t="shared" si="7"/>
        <v>0</v>
      </c>
      <c r="BK6" s="34">
        <f t="shared" si="7"/>
        <v>1826.49</v>
      </c>
      <c r="BL6" s="34">
        <f t="shared" si="7"/>
        <v>1696.96</v>
      </c>
      <c r="BM6" s="34">
        <f t="shared" si="7"/>
        <v>1162.3599999999999</v>
      </c>
      <c r="BN6" s="34">
        <f t="shared" si="7"/>
        <v>1047.6500000000001</v>
      </c>
      <c r="BO6" s="34">
        <f t="shared" si="7"/>
        <v>1124.26</v>
      </c>
      <c r="BP6" s="33" t="str">
        <f>IF(BP7="","",IF(BP7="-","【-】","【"&amp;SUBSTITUTE(TEXT(BP7,"#,##0.00"),"-","△")&amp;"】"))</f>
        <v>【707.33】</v>
      </c>
      <c r="BQ6" s="34">
        <f>IF(BQ7="",NA(),BQ7)</f>
        <v>73.930000000000007</v>
      </c>
      <c r="BR6" s="34">
        <f t="shared" ref="BR6:BZ6" si="8">IF(BR7="",NA(),BR7)</f>
        <v>96.19</v>
      </c>
      <c r="BS6" s="34">
        <f t="shared" si="8"/>
        <v>89.83</v>
      </c>
      <c r="BT6" s="34">
        <f t="shared" si="8"/>
        <v>95.8</v>
      </c>
      <c r="BU6" s="34">
        <f t="shared" si="8"/>
        <v>95.97</v>
      </c>
      <c r="BV6" s="34">
        <f t="shared" si="8"/>
        <v>48</v>
      </c>
      <c r="BW6" s="34">
        <f t="shared" si="8"/>
        <v>47.23</v>
      </c>
      <c r="BX6" s="34">
        <f t="shared" si="8"/>
        <v>68.209999999999994</v>
      </c>
      <c r="BY6" s="34">
        <f t="shared" si="8"/>
        <v>74.040000000000006</v>
      </c>
      <c r="BZ6" s="34">
        <f t="shared" si="8"/>
        <v>80.58</v>
      </c>
      <c r="CA6" s="33" t="str">
        <f>IF(CA7="","",IF(CA7="-","【-】","【"&amp;SUBSTITUTE(TEXT(CA7,"#,##0.00"),"-","△")&amp;"】"))</f>
        <v>【101.26】</v>
      </c>
      <c r="CB6" s="34">
        <f>IF(CB7="",NA(),CB7)</f>
        <v>285.47000000000003</v>
      </c>
      <c r="CC6" s="34">
        <f t="shared" ref="CC6:CK6" si="9">IF(CC7="",NA(),CC7)</f>
        <v>222.68</v>
      </c>
      <c r="CD6" s="34">
        <f t="shared" si="9"/>
        <v>235.6</v>
      </c>
      <c r="CE6" s="34">
        <f t="shared" si="9"/>
        <v>223.58</v>
      </c>
      <c r="CF6" s="34">
        <f t="shared" si="9"/>
        <v>224.46</v>
      </c>
      <c r="CG6" s="34">
        <f t="shared" si="9"/>
        <v>334.37</v>
      </c>
      <c r="CH6" s="34">
        <f t="shared" si="9"/>
        <v>351.41</v>
      </c>
      <c r="CI6" s="34">
        <f t="shared" si="9"/>
        <v>250.84</v>
      </c>
      <c r="CJ6" s="34">
        <f t="shared" si="9"/>
        <v>235.61</v>
      </c>
      <c r="CK6" s="34">
        <f t="shared" si="9"/>
        <v>216.21</v>
      </c>
      <c r="CL6" s="33" t="str">
        <f>IF(CL7="","",IF(CL7="-","【-】","【"&amp;SUBSTITUTE(TEXT(CL7,"#,##0.00"),"-","△")&amp;"】"))</f>
        <v>【136.39】</v>
      </c>
      <c r="CM6" s="34">
        <f>IF(CM7="",NA(),CM7)</f>
        <v>70.88</v>
      </c>
      <c r="CN6" s="34">
        <f t="shared" ref="CN6:CV6" si="10">IF(CN7="",NA(),CN7)</f>
        <v>50.13</v>
      </c>
      <c r="CO6" s="34">
        <f t="shared" si="10"/>
        <v>49.81</v>
      </c>
      <c r="CP6" s="34">
        <f t="shared" si="10"/>
        <v>49.25</v>
      </c>
      <c r="CQ6" s="34">
        <f t="shared" si="10"/>
        <v>53.75</v>
      </c>
      <c r="CR6" s="34">
        <f t="shared" si="10"/>
        <v>40.71</v>
      </c>
      <c r="CS6" s="34">
        <f t="shared" si="10"/>
        <v>43.53</v>
      </c>
      <c r="CT6" s="34">
        <f t="shared" si="10"/>
        <v>49.39</v>
      </c>
      <c r="CU6" s="34">
        <f t="shared" si="10"/>
        <v>49.25</v>
      </c>
      <c r="CV6" s="34">
        <f t="shared" si="10"/>
        <v>50.24</v>
      </c>
      <c r="CW6" s="33" t="str">
        <f>IF(CW7="","",IF(CW7="-","【-】","【"&amp;SUBSTITUTE(TEXT(CW7,"#,##0.00"),"-","△")&amp;"】"))</f>
        <v>【60.13】</v>
      </c>
      <c r="CX6" s="34">
        <f>IF(CX7="",NA(),CX7)</f>
        <v>67.319999999999993</v>
      </c>
      <c r="CY6" s="34">
        <f t="shared" ref="CY6:DG6" si="11">IF(CY7="",NA(),CY7)</f>
        <v>69.97</v>
      </c>
      <c r="CZ6" s="34">
        <f t="shared" si="11"/>
        <v>70.23</v>
      </c>
      <c r="DA6" s="34">
        <f t="shared" si="11"/>
        <v>70.5</v>
      </c>
      <c r="DB6" s="34">
        <f t="shared" si="11"/>
        <v>70.44</v>
      </c>
      <c r="DC6" s="34">
        <f t="shared" si="11"/>
        <v>63.45</v>
      </c>
      <c r="DD6" s="34">
        <f t="shared" si="11"/>
        <v>64.14</v>
      </c>
      <c r="DE6" s="34">
        <f t="shared" si="11"/>
        <v>83.96</v>
      </c>
      <c r="DF6" s="34">
        <f t="shared" si="11"/>
        <v>84.12</v>
      </c>
      <c r="DG6" s="34">
        <f t="shared" si="11"/>
        <v>84.17</v>
      </c>
      <c r="DH6" s="33" t="str">
        <f>IF(DH7="","",IF(DH7="-","【-】","【"&amp;SUBSTITUTE(TEXT(DH7,"#,##0.00"),"-","△")&amp;"】"))</f>
        <v>【95.06】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4">
        <f t="shared" si="14"/>
        <v>0.56000000000000005</v>
      </c>
      <c r="EH6" s="34">
        <f t="shared" si="14"/>
        <v>0.44</v>
      </c>
      <c r="EI6" s="34">
        <f t="shared" si="14"/>
        <v>0.72</v>
      </c>
      <c r="EJ6" s="33">
        <f t="shared" si="14"/>
        <v>0</v>
      </c>
      <c r="EK6" s="34">
        <f t="shared" si="14"/>
        <v>0.17</v>
      </c>
      <c r="EL6" s="34">
        <f t="shared" si="14"/>
        <v>0.15</v>
      </c>
      <c r="EM6" s="34">
        <f t="shared" si="14"/>
        <v>0.1</v>
      </c>
      <c r="EN6" s="34">
        <f t="shared" si="14"/>
        <v>0.13</v>
      </c>
      <c r="EO6" s="33" t="str">
        <f>IF(EO7="","",IF(EO7="-","【-】","【"&amp;SUBSTITUTE(TEXT(EO7,"#,##0.00"),"-","△")&amp;"】"))</f>
        <v>【0.23】</v>
      </c>
    </row>
    <row r="7" spans="1:145" s="35" customFormat="1" x14ac:dyDescent="0.15">
      <c r="A7" s="27"/>
      <c r="B7" s="36">
        <v>2017</v>
      </c>
      <c r="C7" s="36">
        <v>174611</v>
      </c>
      <c r="D7" s="36">
        <v>47</v>
      </c>
      <c r="E7" s="36">
        <v>17</v>
      </c>
      <c r="F7" s="36">
        <v>1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39.29</v>
      </c>
      <c r="Q7" s="37">
        <v>96.92</v>
      </c>
      <c r="R7" s="37">
        <v>3884</v>
      </c>
      <c r="S7" s="37">
        <v>8570</v>
      </c>
      <c r="T7" s="37">
        <v>183.21</v>
      </c>
      <c r="U7" s="37">
        <v>46.78</v>
      </c>
      <c r="V7" s="37">
        <v>3322</v>
      </c>
      <c r="W7" s="37">
        <v>1.46</v>
      </c>
      <c r="X7" s="37">
        <v>2275.34</v>
      </c>
      <c r="Y7" s="37">
        <v>86.14</v>
      </c>
      <c r="Z7" s="37">
        <v>86.16</v>
      </c>
      <c r="AA7" s="37">
        <v>79.84</v>
      </c>
      <c r="AB7" s="37">
        <v>79.88</v>
      </c>
      <c r="AC7" s="37">
        <v>73.069999999999993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1357.19</v>
      </c>
      <c r="BG7" s="37">
        <v>1380.03</v>
      </c>
      <c r="BH7" s="37">
        <v>1916.94</v>
      </c>
      <c r="BI7" s="37">
        <v>2518.5100000000002</v>
      </c>
      <c r="BJ7" s="37">
        <v>0</v>
      </c>
      <c r="BK7" s="37">
        <v>1826.49</v>
      </c>
      <c r="BL7" s="37">
        <v>1696.96</v>
      </c>
      <c r="BM7" s="37">
        <v>1162.3599999999999</v>
      </c>
      <c r="BN7" s="37">
        <v>1047.6500000000001</v>
      </c>
      <c r="BO7" s="37">
        <v>1124.26</v>
      </c>
      <c r="BP7" s="37">
        <v>707.33</v>
      </c>
      <c r="BQ7" s="37">
        <v>73.930000000000007</v>
      </c>
      <c r="BR7" s="37">
        <v>96.19</v>
      </c>
      <c r="BS7" s="37">
        <v>89.83</v>
      </c>
      <c r="BT7" s="37">
        <v>95.8</v>
      </c>
      <c r="BU7" s="37">
        <v>95.97</v>
      </c>
      <c r="BV7" s="37">
        <v>48</v>
      </c>
      <c r="BW7" s="37">
        <v>47.23</v>
      </c>
      <c r="BX7" s="37">
        <v>68.209999999999994</v>
      </c>
      <c r="BY7" s="37">
        <v>74.040000000000006</v>
      </c>
      <c r="BZ7" s="37">
        <v>80.58</v>
      </c>
      <c r="CA7" s="37">
        <v>101.26</v>
      </c>
      <c r="CB7" s="37">
        <v>285.47000000000003</v>
      </c>
      <c r="CC7" s="37">
        <v>222.68</v>
      </c>
      <c r="CD7" s="37">
        <v>235.6</v>
      </c>
      <c r="CE7" s="37">
        <v>223.58</v>
      </c>
      <c r="CF7" s="37">
        <v>224.46</v>
      </c>
      <c r="CG7" s="37">
        <v>334.37</v>
      </c>
      <c r="CH7" s="37">
        <v>351.41</v>
      </c>
      <c r="CI7" s="37">
        <v>250.84</v>
      </c>
      <c r="CJ7" s="37">
        <v>235.61</v>
      </c>
      <c r="CK7" s="37">
        <v>216.21</v>
      </c>
      <c r="CL7" s="37">
        <v>136.38999999999999</v>
      </c>
      <c r="CM7" s="37">
        <v>70.88</v>
      </c>
      <c r="CN7" s="37">
        <v>50.13</v>
      </c>
      <c r="CO7" s="37">
        <v>49.81</v>
      </c>
      <c r="CP7" s="37">
        <v>49.25</v>
      </c>
      <c r="CQ7" s="37">
        <v>53.75</v>
      </c>
      <c r="CR7" s="37">
        <v>40.71</v>
      </c>
      <c r="CS7" s="37">
        <v>43.53</v>
      </c>
      <c r="CT7" s="37">
        <v>49.39</v>
      </c>
      <c r="CU7" s="37">
        <v>49.25</v>
      </c>
      <c r="CV7" s="37">
        <v>50.24</v>
      </c>
      <c r="CW7" s="37">
        <v>60.13</v>
      </c>
      <c r="CX7" s="37">
        <v>67.319999999999993</v>
      </c>
      <c r="CY7" s="37">
        <v>69.97</v>
      </c>
      <c r="CZ7" s="37">
        <v>70.23</v>
      </c>
      <c r="DA7" s="37">
        <v>70.5</v>
      </c>
      <c r="DB7" s="37">
        <v>70.44</v>
      </c>
      <c r="DC7" s="37">
        <v>63.45</v>
      </c>
      <c r="DD7" s="37">
        <v>64.14</v>
      </c>
      <c r="DE7" s="37">
        <v>83.96</v>
      </c>
      <c r="DF7" s="37">
        <v>84.12</v>
      </c>
      <c r="DG7" s="37">
        <v>84.17</v>
      </c>
      <c r="DH7" s="37">
        <v>95.06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0.56000000000000005</v>
      </c>
      <c r="EH7" s="37">
        <v>0.44</v>
      </c>
      <c r="EI7" s="37">
        <v>0.72</v>
      </c>
      <c r="EJ7" s="37">
        <v>0</v>
      </c>
      <c r="EK7" s="37">
        <v>0.17</v>
      </c>
      <c r="EL7" s="37">
        <v>0.15</v>
      </c>
      <c r="EM7" s="37">
        <v>0.1</v>
      </c>
      <c r="EN7" s="37">
        <v>0.13</v>
      </c>
      <c r="EO7" s="37">
        <v>0.23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木下　成彬</cp:lastModifiedBy>
  <dcterms:created xsi:type="dcterms:W3CDTF">2018-12-03T09:03:25Z</dcterms:created>
  <dcterms:modified xsi:type="dcterms:W3CDTF">2019-02-20T01:34:44Z</dcterms:modified>
  <cp:category/>
</cp:coreProperties>
</file>