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11300-24762\e\H30財政共有\09 地方公営企業\96 経営比較分析表関係\05_【310111】_公営企業に係る経営比較分析表（平成29年度決算）の分析等について\05_公表\県公表\02 下水道\18　穴水町\"/>
    </mc:Choice>
  </mc:AlternateContent>
  <workbookProtection workbookAlgorithmName="SHA-512" workbookHashValue="h7EAEvKDLkKuJNQ4sIqLa2beBMLFoqD7xM+D0vS9mMNdOOzyeGQghjlnBdBw1KjMDbMYfAkqX8hVYUIuHv9Ikw==" workbookSaltValue="iRZUNiqgeSJL1yYP9GAGgQ==" workbookSpinCount="100000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C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L10" i="4"/>
  <c r="AD10" i="4"/>
  <c r="P10" i="4"/>
  <c r="B10" i="4"/>
  <c r="AT8" i="4"/>
  <c r="AD8" i="4"/>
  <c r="I8" i="4"/>
  <c r="B8" i="4"/>
  <c r="D10" i="5" l="1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<sst xmlns="http://schemas.openxmlformats.org/spreadsheetml/2006/main" count="240" uniqueCount="127">
  <si>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</si>
  <si>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</si>
  <si>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</si>
  <si>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</si>
  <si>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</si>
  <si>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</si>
  <si>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</si>
  <si>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</si>
  <si>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</si>
  <si>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</si>
  <si>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</si>
  <si>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</si>
  <si>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</si>
  <si>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</si>
  <si>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</si>
  <si>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</si>
  <si>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</si>
  <si>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</si>
  <si>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</si>
  <si>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</si>
  <si>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</si>
  <si>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</si>
  <si>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</si>
  <si>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</si>
  <si>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</si>
  <si>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</si>
  <si>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</si>
  <si>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</si>
  <si>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</si>
  <si>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</si>
  <si>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</si>
  <si>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</si>
  <si>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</si>
  <si>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</si>
  <si>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</si>
  <si>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</si>
  <si>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</si>
  <si>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</si>
  <si>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</si>
  <si>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</si>
  <si>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</si>
  <si>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</si>
  <si>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</si>
  <si>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</si>
  <si>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</si>
  <si>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</si>
  <si>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</si>
  <si>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</si>
  <si>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</si>
  <si>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</si>
  <si>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</si>
  <si>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</si>
  <si>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</si>
  <si>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</si>
  <si>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</si>
  <si>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</si>
  <si>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</si>
  <si>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</si>
  <si>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</si>
  <si>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</si>
  <si>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</si>
  <si>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</si>
  <si>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</si>
  <si>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</si>
  <si>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</si>
  <si>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</si>
  <si>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</si>
  <si>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</si>
  <si>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</si>
  <si>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</si>
  <si>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</si>
  <si>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</si>
  <si>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</si>
  <si>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</si>
  <si>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</si>
  <si>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</si>
  <si>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</si>
  <si>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</si>
  <si>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</si>
  <si>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</si>
  <si>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</si>
  <si>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</si>
  <si>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</si>
  <si>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</si>
  <si>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</si>
  <si>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</si>
  <si>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</si>
  <si>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</si>
  <si>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</si>
  <si>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</si>
  <si>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</si>
  <si>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</si>
  <si>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</si>
  <si>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</si>
  <si>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</si>
  <si>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</si>
  <si>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</si>
  <si>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</si>
  <si>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</si>
  <si>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</si>
  <si>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</si>
  <si>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</si>
  <si>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</si>
  <si>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</si>
  <si>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</si>
  <si>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</si>
  <si>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</si>
  <si>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</si>
  <si>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</si>
  <si>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</si>
  <si>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</si>
  <si>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穴水町</t>
  </si>
  <si>
    <t>法非適用</t>
  </si>
  <si>
    <t>下水道事業</t>
  </si>
  <si>
    <t>漁業集落排水</t>
  </si>
  <si>
    <t>H3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</si>
  <si>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</si>
  <si>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</si>
  <si>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</si>
  <si>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</si>
  <si>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</si>
  <si>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</si>
  <si>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</si>
  <si>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</si>
  <si>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収益的収支率については、料金収入等の収益で、維持管理費等の費用をどの程度賄えているかを表す指標であり、当町は59%に位置し、経営が厳しい状況を示している。安定した使用料収入を図るためにも、下水道接続の推進活動に努める。
⑤経費回収率は100%未満であることから、一般会計からの繰入金により賄われていることを示しているが、類似団体平均値と比べれると高い回収率である、今後も適正な維持管理に努める。
⑥汚水処理原価は、類似団体平均値と比較して低い数値であることから、今後も適正な維持管理に努める。
⑧水洗化率は、類似団体平均値と比較して低い数値であるため、さらなる普及促進に努める。
</t>
    <rPh sb="72" eb="73">
      <t>シメ</t>
    </rPh>
    <rPh sb="161" eb="163">
      <t>ルイジ</t>
    </rPh>
    <rPh sb="163" eb="165">
      <t>ダンタイ</t>
    </rPh>
    <rPh sb="165" eb="168">
      <t>ヘイキンチ</t>
    </rPh>
    <rPh sb="169" eb="170">
      <t>クラ</t>
    </rPh>
    <rPh sb="174" eb="175">
      <t>タカ</t>
    </rPh>
    <rPh sb="176" eb="178">
      <t>カイシュウ</t>
    </rPh>
    <rPh sb="178" eb="179">
      <t>リツ</t>
    </rPh>
    <rPh sb="183" eb="185">
      <t>コンゴ</t>
    </rPh>
    <rPh sb="186" eb="188">
      <t>テキセイ</t>
    </rPh>
    <rPh sb="189" eb="191">
      <t>イジ</t>
    </rPh>
    <rPh sb="191" eb="193">
      <t>カンリ</t>
    </rPh>
    <rPh sb="194" eb="195">
      <t>ツト</t>
    </rPh>
    <rPh sb="232" eb="234">
      <t>コンゴ</t>
    </rPh>
    <rPh sb="235" eb="237">
      <t>テキセイ</t>
    </rPh>
    <rPh sb="238" eb="240">
      <t>イジ</t>
    </rPh>
    <rPh sb="240" eb="242">
      <t>カンリ</t>
    </rPh>
    <rPh sb="243" eb="244">
      <t>ツト</t>
    </rPh>
    <rPh sb="267" eb="268">
      <t>ヒク</t>
    </rPh>
    <phoneticPr fontId="4"/>
  </si>
  <si>
    <t>③管渠改善率は、平成29年度修繕により、上昇しました。　今後も、長寿命化計画に基づく適正な更新・維持管理を行う。</t>
    <rPh sb="8" eb="10">
      <t>ヘイセイ</t>
    </rPh>
    <rPh sb="12" eb="14">
      <t>ネンド</t>
    </rPh>
    <rPh sb="14" eb="16">
      <t>シュウゼン</t>
    </rPh>
    <rPh sb="20" eb="22">
      <t>ジョウショウ</t>
    </rPh>
    <phoneticPr fontId="4"/>
  </si>
  <si>
    <t>経営の健全性に向けて、さらなる維持管理の効率化による経費削減、水洗化率の向上に努める必要がある。
また、今後、施設の老朽化に伴い更新事業が増加することを踏まえると、更新に係る費用と経営状況を正確に把握し、計画的な施設の更新を行う必要があるため、進捗管理を適切に実施し、経営戦略の事後検証及び更新を行っていく。</t>
    <rPh sb="0" eb="2">
      <t>ケイエイ</t>
    </rPh>
    <rPh sb="3" eb="5">
      <t>ケンゼン</t>
    </rPh>
    <rPh sb="5" eb="6">
      <t>セイ</t>
    </rPh>
    <rPh sb="7" eb="8">
      <t>ム</t>
    </rPh>
    <rPh sb="15" eb="17">
      <t>イジ</t>
    </rPh>
    <rPh sb="17" eb="19">
      <t>カンリ</t>
    </rPh>
    <rPh sb="20" eb="23">
      <t>コウリツカ</t>
    </rPh>
    <rPh sb="26" eb="28">
      <t>ケイヒ</t>
    </rPh>
    <rPh sb="28" eb="30">
      <t>サクゲン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</si>
</sst>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0.14000000000000001</c:v>
                </c:pt>
                <c:pt idx="4" formatCode="#,##0.00;&quot;△&quot;#,##0.00;&quot;-&quot;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1E-4B20-B3A7-D482E170B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79528"/>
        <c:axId val="21207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0.31</c:v>
                </c:pt>
                <c:pt idx="2">
                  <c:v>0.1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1E-4B20-B3A7-D482E170B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79528"/>
        <c:axId val="212079920"/>
      </c:lineChart>
      <c:dateAx>
        <c:axId val="212079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079920"/>
        <c:crosses val="autoZero"/>
        <c:auto val="1"/>
        <c:lblOffset val="100"/>
        <c:baseTimeUnit val="years"/>
      </c:dateAx>
      <c:valAx>
        <c:axId val="21207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079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10.97</c:v>
                </c:pt>
                <c:pt idx="1">
                  <c:v>27.1</c:v>
                </c:pt>
                <c:pt idx="2">
                  <c:v>25.81</c:v>
                </c:pt>
                <c:pt idx="3">
                  <c:v>25.81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1F-4D7B-AB40-50BE5D0B4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82664"/>
        <c:axId val="43207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31.37</c:v>
                </c:pt>
                <c:pt idx="1">
                  <c:v>29.86</c:v>
                </c:pt>
                <c:pt idx="2">
                  <c:v>29.28</c:v>
                </c:pt>
                <c:pt idx="3">
                  <c:v>29.4</c:v>
                </c:pt>
                <c:pt idx="4">
                  <c:v>29.8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1F-4D7B-AB40-50BE5D0B4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82664"/>
        <c:axId val="432078784"/>
      </c:lineChart>
      <c:dateAx>
        <c:axId val="212082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078784"/>
        <c:crosses val="autoZero"/>
        <c:auto val="1"/>
        <c:lblOffset val="100"/>
        <c:baseTimeUnit val="years"/>
      </c:dateAx>
      <c:valAx>
        <c:axId val="43207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082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51.61</c:v>
                </c:pt>
                <c:pt idx="1">
                  <c:v>53.99</c:v>
                </c:pt>
                <c:pt idx="2">
                  <c:v>53.33</c:v>
                </c:pt>
                <c:pt idx="3">
                  <c:v>55.14</c:v>
                </c:pt>
                <c:pt idx="4">
                  <c:v>56.05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C7-42E7-B0E4-BB1CE0425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081136"/>
        <c:axId val="432084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67.38</c:v>
                </c:pt>
                <c:pt idx="1">
                  <c:v>65.95</c:v>
                </c:pt>
                <c:pt idx="2">
                  <c:v>66.819999999999993</c:v>
                </c:pt>
                <c:pt idx="3">
                  <c:v>63.77</c:v>
                </c:pt>
                <c:pt idx="4">
                  <c:v>66.95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C7-42E7-B0E4-BB1CE0425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81136"/>
        <c:axId val="432084664"/>
      </c:lineChart>
      <c:dateAx>
        <c:axId val="43208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084664"/>
        <c:crosses val="autoZero"/>
        <c:auto val="1"/>
        <c:lblOffset val="100"/>
        <c:baseTimeUnit val="years"/>
      </c:dateAx>
      <c:valAx>
        <c:axId val="432084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08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56.84</c:v>
                </c:pt>
                <c:pt idx="1">
                  <c:v>53.4</c:v>
                </c:pt>
                <c:pt idx="2">
                  <c:v>58.28</c:v>
                </c:pt>
                <c:pt idx="3">
                  <c:v>57.49</c:v>
                </c:pt>
                <c:pt idx="4">
                  <c:v>59.84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76-45DF-A06D-869FF575D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84232"/>
        <c:axId val="21208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76-45DF-A06D-869FF575D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84232"/>
        <c:axId val="212084624"/>
      </c:lineChart>
      <c:dateAx>
        <c:axId val="212084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084624"/>
        <c:crosses val="autoZero"/>
        <c:auto val="1"/>
        <c:lblOffset val="100"/>
        <c:baseTimeUnit val="years"/>
      </c:dateAx>
      <c:valAx>
        <c:axId val="21208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084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9E-4889-A438-BE27B691E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85016"/>
        <c:axId val="21208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9E-4889-A438-BE27B691E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85016"/>
        <c:axId val="212086192"/>
      </c:lineChart>
      <c:dateAx>
        <c:axId val="212085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086192"/>
        <c:crosses val="autoZero"/>
        <c:auto val="1"/>
        <c:lblOffset val="100"/>
        <c:baseTimeUnit val="years"/>
      </c:dateAx>
      <c:valAx>
        <c:axId val="21208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085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D1-4AB6-B1E8-C590F7F83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81488"/>
        <c:axId val="43236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D1-4AB6-B1E8-C590F7F83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81488"/>
        <c:axId val="432361488"/>
      </c:lineChart>
      <c:dateAx>
        <c:axId val="21208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361488"/>
        <c:crosses val="autoZero"/>
        <c:auto val="1"/>
        <c:lblOffset val="100"/>
        <c:baseTimeUnit val="years"/>
      </c:dateAx>
      <c:valAx>
        <c:axId val="43236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08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8-498B-A375-5206B0D18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366584"/>
        <c:axId val="43236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88-498B-A375-5206B0D18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366584"/>
        <c:axId val="432366192"/>
      </c:lineChart>
      <c:dateAx>
        <c:axId val="432366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366192"/>
        <c:crosses val="autoZero"/>
        <c:auto val="1"/>
        <c:lblOffset val="100"/>
        <c:baseTimeUnit val="years"/>
      </c:dateAx>
      <c:valAx>
        <c:axId val="43236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366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E9-BB4A-96FE12674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366976"/>
        <c:axId val="432361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6B-4DE9-BB4A-96FE12674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366976"/>
        <c:axId val="432361880"/>
      </c:lineChart>
      <c:dateAx>
        <c:axId val="43236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361880"/>
        <c:crosses val="autoZero"/>
        <c:auto val="1"/>
        <c:lblOffset val="100"/>
        <c:baseTimeUnit val="years"/>
      </c:dateAx>
      <c:valAx>
        <c:axId val="432361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36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3498.54</c:v>
                </c:pt>
                <c:pt idx="1">
                  <c:v>2677.45</c:v>
                </c:pt>
                <c:pt idx="2">
                  <c:v>3687.69</c:v>
                </c:pt>
                <c:pt idx="3">
                  <c:v>3343.57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BD-4D28-AEE5-0B0FED217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368936"/>
        <c:axId val="43236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1716.47</c:v>
                </c:pt>
                <c:pt idx="1">
                  <c:v>1741.94</c:v>
                </c:pt>
                <c:pt idx="2">
                  <c:v>1451.54</c:v>
                </c:pt>
                <c:pt idx="3">
                  <c:v>1700.42</c:v>
                </c:pt>
                <c:pt idx="4">
                  <c:v>1491.92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BD-4D28-AEE5-0B0FED217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368936"/>
        <c:axId val="432367760"/>
      </c:lineChart>
      <c:dateAx>
        <c:axId val="432368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367760"/>
        <c:crosses val="autoZero"/>
        <c:auto val="1"/>
        <c:lblOffset val="100"/>
        <c:baseTimeUnit val="years"/>
      </c:dateAx>
      <c:valAx>
        <c:axId val="43236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368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44.35</c:v>
                </c:pt>
                <c:pt idx="1">
                  <c:v>50.15</c:v>
                </c:pt>
                <c:pt idx="2">
                  <c:v>69.17</c:v>
                </c:pt>
                <c:pt idx="3">
                  <c:v>75.48</c:v>
                </c:pt>
                <c:pt idx="4">
                  <c:v>95.55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47-4B42-9A68-83865303B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368152"/>
        <c:axId val="43236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35.049999999999997</c:v>
                </c:pt>
                <c:pt idx="1">
                  <c:v>33.86</c:v>
                </c:pt>
                <c:pt idx="2">
                  <c:v>33.58</c:v>
                </c:pt>
                <c:pt idx="3">
                  <c:v>34.51</c:v>
                </c:pt>
                <c:pt idx="4">
                  <c:v>46.77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47-4B42-9A68-83865303B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368152"/>
        <c:axId val="432368544"/>
      </c:lineChart>
      <c:dateAx>
        <c:axId val="432368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368544"/>
        <c:crosses val="autoZero"/>
        <c:auto val="1"/>
        <c:lblOffset val="100"/>
        <c:baseTimeUnit val="years"/>
      </c:dateAx>
      <c:valAx>
        <c:axId val="43236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368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371.6</c:v>
                </c:pt>
                <c:pt idx="1">
                  <c:v>432.47</c:v>
                </c:pt>
                <c:pt idx="2">
                  <c:v>310.81</c:v>
                </c:pt>
                <c:pt idx="3">
                  <c:v>293.63</c:v>
                </c:pt>
                <c:pt idx="4">
                  <c:v>229.81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13-4F25-9DEF-1772F931E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364232"/>
        <c:axId val="212080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463.38</c:v>
                </c:pt>
                <c:pt idx="1">
                  <c:v>510.15</c:v>
                </c:pt>
                <c:pt idx="2">
                  <c:v>514.39</c:v>
                </c:pt>
                <c:pt idx="3">
                  <c:v>476.11</c:v>
                </c:pt>
                <c:pt idx="4">
                  <c:v>348.75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13-4F25-9DEF-1772F931E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364232"/>
        <c:axId val="212080312"/>
      </c:lineChart>
      <c:dateAx>
        <c:axId val="432364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080312"/>
        <c:crosses val="autoZero"/>
        <c:auto val="1"/>
        <c:lblOffset val="100"/>
        <c:baseTimeUnit val="years"/>
      </c:dateAx>
      <c:valAx>
        <c:axId val="212080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364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N58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石川県　穴水町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漁業集落排水</v>
      </c>
      <c r="Q8" s="47"/>
      <c r="R8" s="47"/>
      <c r="S8" s="47"/>
      <c r="T8" s="47"/>
      <c r="U8" s="47"/>
      <c r="V8" s="47"/>
      <c r="W8" s="47" t="str">
        <f>データ!L6</f>
        <v>H3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8570</v>
      </c>
      <c r="AM8" s="49"/>
      <c r="AN8" s="49"/>
      <c r="AO8" s="49"/>
      <c r="AP8" s="49"/>
      <c r="AQ8" s="49"/>
      <c r="AR8" s="49"/>
      <c r="AS8" s="49"/>
      <c r="AT8" s="44">
        <f>データ!T6</f>
        <v>183.21</v>
      </c>
      <c r="AU8" s="44"/>
      <c r="AV8" s="44"/>
      <c r="AW8" s="44"/>
      <c r="AX8" s="44"/>
      <c r="AY8" s="44"/>
      <c r="AZ8" s="44"/>
      <c r="BA8" s="44"/>
      <c r="BB8" s="44">
        <f>データ!U6</f>
        <v>46.78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4.01</v>
      </c>
      <c r="Q10" s="44"/>
      <c r="R10" s="44"/>
      <c r="S10" s="44"/>
      <c r="T10" s="44"/>
      <c r="U10" s="44"/>
      <c r="V10" s="44"/>
      <c r="W10" s="44">
        <f>データ!Q6</f>
        <v>95.35</v>
      </c>
      <c r="X10" s="44"/>
      <c r="Y10" s="44"/>
      <c r="Z10" s="44"/>
      <c r="AA10" s="44"/>
      <c r="AB10" s="44"/>
      <c r="AC10" s="44"/>
      <c r="AD10" s="49">
        <f>データ!R6</f>
        <v>3884</v>
      </c>
      <c r="AE10" s="49"/>
      <c r="AF10" s="49"/>
      <c r="AG10" s="49"/>
      <c r="AH10" s="49"/>
      <c r="AI10" s="49"/>
      <c r="AJ10" s="49"/>
      <c r="AK10" s="2"/>
      <c r="AL10" s="49">
        <f>データ!V6</f>
        <v>339</v>
      </c>
      <c r="AM10" s="49"/>
      <c r="AN10" s="49"/>
      <c r="AO10" s="49"/>
      <c r="AP10" s="49"/>
      <c r="AQ10" s="49"/>
      <c r="AR10" s="49"/>
      <c r="AS10" s="49"/>
      <c r="AT10" s="44">
        <f>データ!W6</f>
        <v>0.22</v>
      </c>
      <c r="AU10" s="44"/>
      <c r="AV10" s="44"/>
      <c r="AW10" s="44"/>
      <c r="AX10" s="44"/>
      <c r="AY10" s="44"/>
      <c r="AZ10" s="44"/>
      <c r="BA10" s="44"/>
      <c r="BB10" s="44">
        <f>データ!X6</f>
        <v>1540.91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125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126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【920.42】</v>
      </c>
      <c r="I86" s="25" t="str">
        <f>データ!CA6</f>
        <v>【47.34】</v>
      </c>
      <c r="J86" s="25" t="str">
        <f>データ!CL6</f>
        <v>【360.30】</v>
      </c>
      <c r="K86" s="25" t="str">
        <f>データ!CW6</f>
        <v>【34.06】</v>
      </c>
      <c r="L86" s="25" t="str">
        <f>データ!DH6</f>
        <v>【79.14】</v>
      </c>
      <c r="M86" s="25" t="s">
        <v>56</v>
      </c>
      <c r="N86" s="25" t="s">
        <v>57</v>
      </c>
      <c r="O86" s="25" t="str">
        <f>データ!EO6</f>
        <v>【0.01】</v>
      </c>
    </row>
  </sheetData>
  <sheetProtection algorithmName="SHA-512" hashValue="PkMt7sud+9FyT/09qoOwukQT+0gxV1zszfWRUP2bSMXTgH7ERFNDa9iwXURCVfZuHklElnmfGkYT/H9Tqud7Bg==" saltValue="yud1/DjshBICNDwSRJn9J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174611</v>
      </c>
      <c r="D6" s="32">
        <f t="shared" si="3"/>
        <v>47</v>
      </c>
      <c r="E6" s="32">
        <f t="shared" si="3"/>
        <v>17</v>
      </c>
      <c r="F6" s="32">
        <f t="shared" si="3"/>
        <v>6</v>
      </c>
      <c r="G6" s="32">
        <f t="shared" si="3"/>
        <v>0</v>
      </c>
      <c r="H6" s="32" t="str">
        <f t="shared" si="3"/>
        <v>石川県　穴水町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漁業集落排水</v>
      </c>
      <c r="L6" s="32" t="str">
        <f t="shared" si="3"/>
        <v>H3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4.01</v>
      </c>
      <c r="Q6" s="33">
        <f t="shared" si="3"/>
        <v>95.35</v>
      </c>
      <c r="R6" s="33">
        <f t="shared" si="3"/>
        <v>3884</v>
      </c>
      <c r="S6" s="33">
        <f t="shared" si="3"/>
        <v>8570</v>
      </c>
      <c r="T6" s="33">
        <f t="shared" si="3"/>
        <v>183.21</v>
      </c>
      <c r="U6" s="33">
        <f t="shared" si="3"/>
        <v>46.78</v>
      </c>
      <c r="V6" s="33">
        <f t="shared" si="3"/>
        <v>339</v>
      </c>
      <c r="W6" s="33">
        <f t="shared" si="3"/>
        <v>0.22</v>
      </c>
      <c r="X6" s="33">
        <f t="shared" si="3"/>
        <v>1540.91</v>
      </c>
      <c r="Y6" s="34">
        <f>IF(Y7="",NA(),Y7)</f>
        <v>56.84</v>
      </c>
      <c r="Z6" s="34">
        <f t="shared" ref="Z6:AH6" si="4">IF(Z7="",NA(),Z7)</f>
        <v>53.4</v>
      </c>
      <c r="AA6" s="34">
        <f t="shared" si="4"/>
        <v>58.28</v>
      </c>
      <c r="AB6" s="34">
        <f t="shared" si="4"/>
        <v>57.49</v>
      </c>
      <c r="AC6" s="34">
        <f t="shared" si="4"/>
        <v>59.84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3498.54</v>
      </c>
      <c r="BG6" s="34">
        <f t="shared" ref="BG6:BO6" si="7">IF(BG7="",NA(),BG7)</f>
        <v>2677.45</v>
      </c>
      <c r="BH6" s="34">
        <f t="shared" si="7"/>
        <v>3687.69</v>
      </c>
      <c r="BI6" s="34">
        <f t="shared" si="7"/>
        <v>3343.57</v>
      </c>
      <c r="BJ6" s="33">
        <f t="shared" si="7"/>
        <v>0</v>
      </c>
      <c r="BK6" s="34">
        <f t="shared" si="7"/>
        <v>1716.47</v>
      </c>
      <c r="BL6" s="34">
        <f t="shared" si="7"/>
        <v>1741.94</v>
      </c>
      <c r="BM6" s="34">
        <f t="shared" si="7"/>
        <v>1451.54</v>
      </c>
      <c r="BN6" s="34">
        <f t="shared" si="7"/>
        <v>1700.42</v>
      </c>
      <c r="BO6" s="34">
        <f t="shared" si="7"/>
        <v>1491.92</v>
      </c>
      <c r="BP6" s="33" t="str">
        <f>IF(BP7="","",IF(BP7="-","【-】","【"&amp;SUBSTITUTE(TEXT(BP7,"#,##0.00"),"-","△")&amp;"】"))</f>
        <v>【920.42】</v>
      </c>
      <c r="BQ6" s="34">
        <f>IF(BQ7="",NA(),BQ7)</f>
        <v>44.35</v>
      </c>
      <c r="BR6" s="34">
        <f t="shared" ref="BR6:BZ6" si="8">IF(BR7="",NA(),BR7)</f>
        <v>50.15</v>
      </c>
      <c r="BS6" s="34">
        <f t="shared" si="8"/>
        <v>69.17</v>
      </c>
      <c r="BT6" s="34">
        <f t="shared" si="8"/>
        <v>75.48</v>
      </c>
      <c r="BU6" s="34">
        <f t="shared" si="8"/>
        <v>95.55</v>
      </c>
      <c r="BV6" s="34">
        <f t="shared" si="8"/>
        <v>35.049999999999997</v>
      </c>
      <c r="BW6" s="34">
        <f t="shared" si="8"/>
        <v>33.86</v>
      </c>
      <c r="BX6" s="34">
        <f t="shared" si="8"/>
        <v>33.58</v>
      </c>
      <c r="BY6" s="34">
        <f t="shared" si="8"/>
        <v>34.51</v>
      </c>
      <c r="BZ6" s="34">
        <f t="shared" si="8"/>
        <v>46.77</v>
      </c>
      <c r="CA6" s="33" t="str">
        <f>IF(CA7="","",IF(CA7="-","【-】","【"&amp;SUBSTITUTE(TEXT(CA7,"#,##0.00"),"-","△")&amp;"】"))</f>
        <v>【47.34】</v>
      </c>
      <c r="CB6" s="34">
        <f>IF(CB7="",NA(),CB7)</f>
        <v>371.6</v>
      </c>
      <c r="CC6" s="34">
        <f t="shared" ref="CC6:CK6" si="9">IF(CC7="",NA(),CC7)</f>
        <v>432.47</v>
      </c>
      <c r="CD6" s="34">
        <f t="shared" si="9"/>
        <v>310.81</v>
      </c>
      <c r="CE6" s="34">
        <f t="shared" si="9"/>
        <v>293.63</v>
      </c>
      <c r="CF6" s="34">
        <f t="shared" si="9"/>
        <v>229.81</v>
      </c>
      <c r="CG6" s="34">
        <f t="shared" si="9"/>
        <v>463.38</v>
      </c>
      <c r="CH6" s="34">
        <f t="shared" si="9"/>
        <v>510.15</v>
      </c>
      <c r="CI6" s="34">
        <f t="shared" si="9"/>
        <v>514.39</v>
      </c>
      <c r="CJ6" s="34">
        <f t="shared" si="9"/>
        <v>476.11</v>
      </c>
      <c r="CK6" s="34">
        <f t="shared" si="9"/>
        <v>348.75</v>
      </c>
      <c r="CL6" s="33" t="str">
        <f>IF(CL7="","",IF(CL7="-","【-】","【"&amp;SUBSTITUTE(TEXT(CL7,"#,##0.00"),"-","△")&amp;"】"))</f>
        <v>【360.30】</v>
      </c>
      <c r="CM6" s="34">
        <f>IF(CM7="",NA(),CM7)</f>
        <v>10.97</v>
      </c>
      <c r="CN6" s="34">
        <f t="shared" ref="CN6:CV6" si="10">IF(CN7="",NA(),CN7)</f>
        <v>27.1</v>
      </c>
      <c r="CO6" s="34">
        <f t="shared" si="10"/>
        <v>25.81</v>
      </c>
      <c r="CP6" s="34">
        <f t="shared" si="10"/>
        <v>25.81</v>
      </c>
      <c r="CQ6" s="33">
        <f t="shared" si="10"/>
        <v>0</v>
      </c>
      <c r="CR6" s="34">
        <f t="shared" si="10"/>
        <v>31.37</v>
      </c>
      <c r="CS6" s="34">
        <f t="shared" si="10"/>
        <v>29.86</v>
      </c>
      <c r="CT6" s="34">
        <f t="shared" si="10"/>
        <v>29.28</v>
      </c>
      <c r="CU6" s="34">
        <f t="shared" si="10"/>
        <v>29.4</v>
      </c>
      <c r="CV6" s="34">
        <f t="shared" si="10"/>
        <v>29.8</v>
      </c>
      <c r="CW6" s="33" t="str">
        <f>IF(CW7="","",IF(CW7="-","【-】","【"&amp;SUBSTITUTE(TEXT(CW7,"#,##0.00"),"-","△")&amp;"】"))</f>
        <v>【34.06】</v>
      </c>
      <c r="CX6" s="34">
        <f>IF(CX7="",NA(),CX7)</f>
        <v>51.61</v>
      </c>
      <c r="CY6" s="34">
        <f t="shared" ref="CY6:DG6" si="11">IF(CY7="",NA(),CY7)</f>
        <v>53.99</v>
      </c>
      <c r="CZ6" s="34">
        <f t="shared" si="11"/>
        <v>53.33</v>
      </c>
      <c r="DA6" s="34">
        <f t="shared" si="11"/>
        <v>55.14</v>
      </c>
      <c r="DB6" s="34">
        <f t="shared" si="11"/>
        <v>56.05</v>
      </c>
      <c r="DC6" s="34">
        <f t="shared" si="11"/>
        <v>67.38</v>
      </c>
      <c r="DD6" s="34">
        <f t="shared" si="11"/>
        <v>65.95</v>
      </c>
      <c r="DE6" s="34">
        <f t="shared" si="11"/>
        <v>66.819999999999993</v>
      </c>
      <c r="DF6" s="34">
        <f t="shared" si="11"/>
        <v>63.77</v>
      </c>
      <c r="DG6" s="34">
        <f t="shared" si="11"/>
        <v>66.95</v>
      </c>
      <c r="DH6" s="33" t="str">
        <f>IF(DH7="","",IF(DH7="-","【-】","【"&amp;SUBSTITUTE(TEXT(DH7,"#,##0.00"),"-","△")&amp;"】"))</f>
        <v>【79.14】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4">
        <f t="shared" si="14"/>
        <v>0.14000000000000001</v>
      </c>
      <c r="EI6" s="34">
        <f t="shared" si="14"/>
        <v>0.86</v>
      </c>
      <c r="EJ6" s="34">
        <f t="shared" si="14"/>
        <v>0.25</v>
      </c>
      <c r="EK6" s="34">
        <f t="shared" si="14"/>
        <v>0.31</v>
      </c>
      <c r="EL6" s="34">
        <f t="shared" si="14"/>
        <v>0.1</v>
      </c>
      <c r="EM6" s="33">
        <f t="shared" si="14"/>
        <v>0</v>
      </c>
      <c r="EN6" s="33">
        <f t="shared" si="14"/>
        <v>0</v>
      </c>
      <c r="EO6" s="33" t="str">
        <f>IF(EO7="","",IF(EO7="-","【-】","【"&amp;SUBSTITUTE(TEXT(EO7,"#,##0.00"),"-","△")&amp;"】"))</f>
        <v>【0.01】</v>
      </c>
    </row>
    <row r="7" spans="1:145" s="35" customFormat="1" x14ac:dyDescent="0.15">
      <c r="A7" s="27"/>
      <c r="B7" s="36">
        <v>2017</v>
      </c>
      <c r="C7" s="36">
        <v>174611</v>
      </c>
      <c r="D7" s="36">
        <v>47</v>
      </c>
      <c r="E7" s="36">
        <v>17</v>
      </c>
      <c r="F7" s="36">
        <v>6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4.01</v>
      </c>
      <c r="Q7" s="37">
        <v>95.35</v>
      </c>
      <c r="R7" s="37">
        <v>3884</v>
      </c>
      <c r="S7" s="37">
        <v>8570</v>
      </c>
      <c r="T7" s="37">
        <v>183.21</v>
      </c>
      <c r="U7" s="37">
        <v>46.78</v>
      </c>
      <c r="V7" s="37">
        <v>339</v>
      </c>
      <c r="W7" s="37">
        <v>0.22</v>
      </c>
      <c r="X7" s="37">
        <v>1540.91</v>
      </c>
      <c r="Y7" s="37">
        <v>56.84</v>
      </c>
      <c r="Z7" s="37">
        <v>53.4</v>
      </c>
      <c r="AA7" s="37">
        <v>58.28</v>
      </c>
      <c r="AB7" s="37">
        <v>57.49</v>
      </c>
      <c r="AC7" s="37">
        <v>59.84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3498.54</v>
      </c>
      <c r="BG7" s="37">
        <v>2677.45</v>
      </c>
      <c r="BH7" s="37">
        <v>3687.69</v>
      </c>
      <c r="BI7" s="37">
        <v>3343.57</v>
      </c>
      <c r="BJ7" s="37">
        <v>0</v>
      </c>
      <c r="BK7" s="37">
        <v>1716.47</v>
      </c>
      <c r="BL7" s="37">
        <v>1741.94</v>
      </c>
      <c r="BM7" s="37">
        <v>1451.54</v>
      </c>
      <c r="BN7" s="37">
        <v>1700.42</v>
      </c>
      <c r="BO7" s="37">
        <v>1491.92</v>
      </c>
      <c r="BP7" s="37">
        <v>920.42</v>
      </c>
      <c r="BQ7" s="37">
        <v>44.35</v>
      </c>
      <c r="BR7" s="37">
        <v>50.15</v>
      </c>
      <c r="BS7" s="37">
        <v>69.17</v>
      </c>
      <c r="BT7" s="37">
        <v>75.48</v>
      </c>
      <c r="BU7" s="37">
        <v>95.55</v>
      </c>
      <c r="BV7" s="37">
        <v>35.049999999999997</v>
      </c>
      <c r="BW7" s="37">
        <v>33.86</v>
      </c>
      <c r="BX7" s="37">
        <v>33.58</v>
      </c>
      <c r="BY7" s="37">
        <v>34.51</v>
      </c>
      <c r="BZ7" s="37">
        <v>46.77</v>
      </c>
      <c r="CA7" s="37">
        <v>47.34</v>
      </c>
      <c r="CB7" s="37">
        <v>371.6</v>
      </c>
      <c r="CC7" s="37">
        <v>432.47</v>
      </c>
      <c r="CD7" s="37">
        <v>310.81</v>
      </c>
      <c r="CE7" s="37">
        <v>293.63</v>
      </c>
      <c r="CF7" s="37">
        <v>229.81</v>
      </c>
      <c r="CG7" s="37">
        <v>463.38</v>
      </c>
      <c r="CH7" s="37">
        <v>510.15</v>
      </c>
      <c r="CI7" s="37">
        <v>514.39</v>
      </c>
      <c r="CJ7" s="37">
        <v>476.11</v>
      </c>
      <c r="CK7" s="37">
        <v>348.75</v>
      </c>
      <c r="CL7" s="37">
        <v>360.3</v>
      </c>
      <c r="CM7" s="37">
        <v>10.97</v>
      </c>
      <c r="CN7" s="37">
        <v>27.1</v>
      </c>
      <c r="CO7" s="37">
        <v>25.81</v>
      </c>
      <c r="CP7" s="37">
        <v>25.81</v>
      </c>
      <c r="CQ7" s="37">
        <v>0</v>
      </c>
      <c r="CR7" s="37">
        <v>31.37</v>
      </c>
      <c r="CS7" s="37">
        <v>29.86</v>
      </c>
      <c r="CT7" s="37">
        <v>29.28</v>
      </c>
      <c r="CU7" s="37">
        <v>29.4</v>
      </c>
      <c r="CV7" s="37">
        <v>29.8</v>
      </c>
      <c r="CW7" s="37">
        <v>34.06</v>
      </c>
      <c r="CX7" s="37">
        <v>51.61</v>
      </c>
      <c r="CY7" s="37">
        <v>53.99</v>
      </c>
      <c r="CZ7" s="37">
        <v>53.33</v>
      </c>
      <c r="DA7" s="37">
        <v>55.14</v>
      </c>
      <c r="DB7" s="37">
        <v>56.05</v>
      </c>
      <c r="DC7" s="37">
        <v>67.38</v>
      </c>
      <c r="DD7" s="37">
        <v>65.95</v>
      </c>
      <c r="DE7" s="37">
        <v>66.819999999999993</v>
      </c>
      <c r="DF7" s="37">
        <v>63.77</v>
      </c>
      <c r="DG7" s="37">
        <v>66.95</v>
      </c>
      <c r="DH7" s="37">
        <v>79.14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0.14000000000000001</v>
      </c>
      <c r="EI7" s="37">
        <v>0.86</v>
      </c>
      <c r="EJ7" s="37">
        <v>0.25</v>
      </c>
      <c r="EK7" s="37">
        <v>0.31</v>
      </c>
      <c r="EL7" s="37">
        <v>0.1</v>
      </c>
      <c r="EM7" s="37">
        <v>0</v>
      </c>
      <c r="EN7" s="37">
        <v>0</v>
      </c>
      <c r="EO7" s="37">
        <v>0.01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木下　成彬</cp:lastModifiedBy>
  <dcterms:created xsi:type="dcterms:W3CDTF">2018-12-03T09:33:04Z</dcterms:created>
  <dcterms:modified xsi:type="dcterms:W3CDTF">2019-02-20T01:35:54Z</dcterms:modified>
  <cp:category/>
</cp:coreProperties>
</file>