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755000\Desktop\経営比較分析表\【経営比較分析表】2018_172031_46_1718\"/>
    </mc:Choice>
  </mc:AlternateContent>
  <workbookProtection workbookAlgorithmName="SHA-512" workbookHashValue="Adx/r9dhCrxUYcY6zVemmOkym/IwrjcI24MYC9rH6HM6t3a5fzl4yy2zqgvfcjsWuFP7KFNbFXRcubQ/k0EatA==" workbookSaltValue="sSWgBBV1/F+X5oEV1p/fT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<sst xmlns="http://schemas.openxmlformats.org/spreadsheetml/2006/main" count="228" uniqueCount="111">
  <si>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</si>
  <si>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</si>
  <si>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</si>
  <si>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</si>
  <si>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</si>
  <si>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</si>
  <si>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</si>
  <si>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</si>
  <si>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</si>
  <si>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</si>
  <si>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</si>
  <si>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</si>
  <si>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</si>
  <si>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</si>
  <si>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</si>
  <si>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</si>
  <si>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</si>
  <si>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</si>
  <si>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</si>
  <si>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</si>
  <si>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</si>
  <si>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</si>
  <si>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</si>
  <si>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</si>
  <si>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</si>
  <si>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</si>
  <si>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</si>
  <si>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</si>
  <si>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</si>
  <si>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</si>
  <si>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</si>
  <si>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</si>
  <si>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</si>
  <si>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</si>
  <si>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</si>
  <si>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</si>
  <si>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</si>
  <si>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</si>
  <si>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</si>
  <si>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</si>
  <si>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</si>
  <si>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</si>
  <si>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</si>
  <si>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</si>
  <si>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</si>
  <si>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</si>
  <si>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</si>
  <si>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</si>
  <si>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</si>
  <si>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</si>
  <si>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</si>
  <si>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</si>
  <si>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</si>
  <si>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</si>
  <si>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</si>
  <si>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</si>
  <si>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</si>
  <si>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</si>
  <si>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</si>
  <si>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</si>
  <si>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</si>
  <si>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</si>
  <si>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</si>
  <si>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</si>
  <si>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</si>
  <si>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</si>
  <si>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</si>
  <si>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</si>
  <si>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</si>
  <si>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</si>
  <si>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</si>
  <si>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</si>
  <si>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</si>
  <si>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</si>
  <si>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</si>
  <si>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</si>
  <si>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</si>
  <si>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</si>
  <si>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</si>
  <si>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</si>
  <si>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</si>
  <si>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</si>
  <si>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</si>
  <si>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</si>
  <si>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</si>
  <si>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</si>
  <si>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</si>
  <si>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</si>
  <si>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</si>
  <si>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</si>
  <si>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</si>
  <si>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</si>
  <si>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</si>
  <si>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</si>
  <si>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</si>
  <si>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</si>
  <si>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小松市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</si>
  <si>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</si>
  <si>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</si>
  <si>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</si>
  <si>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</si>
  <si>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</si>
  <si>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</si>
  <si>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</si>
  <si>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</si>
  <si>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</si>
  <si>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</si>
  <si>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</si>
  <si>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指標の平均値と比較すると企業債残高対事業規模比率では、事業規模に対して企業債残高の割合が多いという結果になっていますが、整備が完了していることから今後は、適正な規模に収束していくものと考えられます。
　その他の指標は概ね健全であると考えていますが、水洗化率は低く使用料収入も少ないことから、水洗化率を上昇させ、安定的な経営を行っていきます。
　なお、処理場施設については、公共下水道の施設を利用しているため、本事業においての施設利用率は該当しないこととなります。</t>
    <rPh sb="1" eb="4">
      <t>カクシヒョウ</t>
    </rPh>
    <rPh sb="5" eb="8">
      <t>ヘイキンチ</t>
    </rPh>
    <rPh sb="9" eb="11">
      <t>ヒカク</t>
    </rPh>
    <rPh sb="43" eb="45">
      <t>ワリアイ</t>
    </rPh>
    <rPh sb="105" eb="106">
      <t>ホカ</t>
    </rPh>
    <rPh sb="218" eb="219">
      <t>リツ</t>
    </rPh>
    <rPh sb="220" eb="222">
      <t>ガイトウ</t>
    </rPh>
    <phoneticPr fontId="4"/>
  </si>
  <si>
    <t>　現在、法定耐用年数を超える管渠は有りませんが、短い期間において管渠設置工事を集中して行なっており、管渠の更新工事が短期間に集中しないように長寿命化計画を策定のうえ、計画的に更新事業を行う予定です。</t>
    <rPh sb="17" eb="18">
      <t>ア</t>
    </rPh>
    <rPh sb="24" eb="25">
      <t>ミジカ</t>
    </rPh>
    <rPh sb="26" eb="28">
      <t>キカン</t>
    </rPh>
    <rPh sb="39" eb="41">
      <t>シュウチュウ</t>
    </rPh>
    <phoneticPr fontId="4"/>
  </si>
  <si>
    <t>　今後は、安定経営と老朽化施設の更新を同時に行なっていく必要があり、経営を圧迫するような過大な投資にならないよう、企業債発行額の上限を設けることにより投資を平準化させ、経費のバランスをとりながら、計画的に施設の更新を進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</si>
</sst>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9C-4625-8324-1C28FE884C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979C-4625-8324-1C28FE884C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35-4501-9C67-2B1858BD3B6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D535-4501-9C67-2B1858BD3B6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70.53</c:v>
                </c:pt>
                <c:pt idx="1">
                  <c:v>72.930000000000007</c:v>
                </c:pt>
                <c:pt idx="2">
                  <c:v>74.08</c:v>
                </c:pt>
                <c:pt idx="3">
                  <c:v>74.62</c:v>
                </c:pt>
                <c:pt idx="4">
                  <c:v>75.790000000000006</c:v>
                </c:pt>
              </c:numCache>
            </c:numRef>
          </c:val>
          <c:extLst>
            <c:ext xmlns:c16="http://schemas.microsoft.com/office/drawing/2014/chart" uri="{C3380CC4-5D6E-409C-BE32-E72D297353CC}">
              <c16:uniqueId val="{00000000-6C03-4924-B5D6-3D92DD1BF24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6C03-4924-B5D6-3D92DD1BF24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277.43</c:v>
                </c:pt>
                <c:pt idx="1">
                  <c:v>113.68</c:v>
                </c:pt>
                <c:pt idx="2">
                  <c:v>115.11</c:v>
                </c:pt>
                <c:pt idx="3">
                  <c:v>117.14</c:v>
                </c:pt>
                <c:pt idx="4">
                  <c:v>120.5</c:v>
                </c:pt>
              </c:numCache>
            </c:numRef>
          </c:val>
          <c:extLst>
            <c:ext xmlns:c16="http://schemas.microsoft.com/office/drawing/2014/chart" uri="{C3380CC4-5D6E-409C-BE32-E72D297353CC}">
              <c16:uniqueId val="{00000000-B899-47D4-B374-154BFE0E63E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100.85</c:v>
                </c:pt>
                <c:pt idx="3">
                  <c:v>102.13</c:v>
                </c:pt>
                <c:pt idx="4">
                  <c:v>101.72</c:v>
                </c:pt>
              </c:numCache>
            </c:numRef>
          </c:val>
          <c:smooth val="0"/>
          <c:extLst>
            <c:ext xmlns:c16="http://schemas.microsoft.com/office/drawing/2014/chart" uri="{C3380CC4-5D6E-409C-BE32-E72D297353CC}">
              <c16:uniqueId val="{00000001-B899-47D4-B374-154BFE0E63E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13.39</c:v>
                </c:pt>
                <c:pt idx="1">
                  <c:v>15.63</c:v>
                </c:pt>
                <c:pt idx="2">
                  <c:v>18.09</c:v>
                </c:pt>
                <c:pt idx="3">
                  <c:v>20.34</c:v>
                </c:pt>
                <c:pt idx="4">
                  <c:v>22.56</c:v>
                </c:pt>
              </c:numCache>
            </c:numRef>
          </c:val>
          <c:extLst>
            <c:ext xmlns:c16="http://schemas.microsoft.com/office/drawing/2014/chart" uri="{C3380CC4-5D6E-409C-BE32-E72D297353CC}">
              <c16:uniqueId val="{00000000-B4D5-406A-BA2F-11C72A25298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22.77</c:v>
                </c:pt>
                <c:pt idx="3">
                  <c:v>23.93</c:v>
                </c:pt>
                <c:pt idx="4">
                  <c:v>24.68</c:v>
                </c:pt>
              </c:numCache>
            </c:numRef>
          </c:val>
          <c:smooth val="0"/>
          <c:extLst>
            <c:ext xmlns:c16="http://schemas.microsoft.com/office/drawing/2014/chart" uri="{C3380CC4-5D6E-409C-BE32-E72D297353CC}">
              <c16:uniqueId val="{00000001-B4D5-406A-BA2F-11C72A25298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0E-42E8-9D01-ED79CA4B607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c:v>0.01</c:v>
                </c:pt>
              </c:numCache>
            </c:numRef>
          </c:val>
          <c:smooth val="0"/>
          <c:extLst>
            <c:ext xmlns:c16="http://schemas.microsoft.com/office/drawing/2014/chart" uri="{C3380CC4-5D6E-409C-BE32-E72D297353CC}">
              <c16:uniqueId val="{00000001-AE0E-42E8-9D01-ED79CA4B607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F1-4E16-9589-9564F9E42C3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110.77</c:v>
                </c:pt>
                <c:pt idx="3">
                  <c:v>109.51</c:v>
                </c:pt>
                <c:pt idx="4">
                  <c:v>112.88</c:v>
                </c:pt>
              </c:numCache>
            </c:numRef>
          </c:val>
          <c:smooth val="0"/>
          <c:extLst>
            <c:ext xmlns:c16="http://schemas.microsoft.com/office/drawing/2014/chart" uri="{C3380CC4-5D6E-409C-BE32-E72D297353CC}">
              <c16:uniqueId val="{00000001-7DF1-4E16-9589-9564F9E42C3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25.9</c:v>
                </c:pt>
                <c:pt idx="1">
                  <c:v>24.69</c:v>
                </c:pt>
                <c:pt idx="2">
                  <c:v>36.380000000000003</c:v>
                </c:pt>
                <c:pt idx="3">
                  <c:v>4.95</c:v>
                </c:pt>
                <c:pt idx="4">
                  <c:v>4.92</c:v>
                </c:pt>
              </c:numCache>
            </c:numRef>
          </c:val>
          <c:extLst>
            <c:ext xmlns:c16="http://schemas.microsoft.com/office/drawing/2014/chart" uri="{C3380CC4-5D6E-409C-BE32-E72D297353CC}">
              <c16:uniqueId val="{00000000-4763-4B0D-A9FB-0F96A46BC4D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46.78</c:v>
                </c:pt>
                <c:pt idx="3">
                  <c:v>47.44</c:v>
                </c:pt>
                <c:pt idx="4">
                  <c:v>49.18</c:v>
                </c:pt>
              </c:numCache>
            </c:numRef>
          </c:val>
          <c:smooth val="0"/>
          <c:extLst>
            <c:ext xmlns:c16="http://schemas.microsoft.com/office/drawing/2014/chart" uri="{C3380CC4-5D6E-409C-BE32-E72D297353CC}">
              <c16:uniqueId val="{00000001-4763-4B0D-A9FB-0F96A46BC4D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3193.35</c:v>
                </c:pt>
                <c:pt idx="1">
                  <c:v>3172.06</c:v>
                </c:pt>
                <c:pt idx="2">
                  <c:v>2968.8</c:v>
                </c:pt>
                <c:pt idx="3">
                  <c:v>2848.44</c:v>
                </c:pt>
                <c:pt idx="4">
                  <c:v>2671.07</c:v>
                </c:pt>
              </c:numCache>
            </c:numRef>
          </c:val>
          <c:extLst>
            <c:ext xmlns:c16="http://schemas.microsoft.com/office/drawing/2014/chart" uri="{C3380CC4-5D6E-409C-BE32-E72D297353CC}">
              <c16:uniqueId val="{00000000-D1D8-47FB-9642-82A867D24AC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D1D8-47FB-9642-82A867D24AC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54.77</c:v>
                </c:pt>
                <c:pt idx="1">
                  <c:v>56.79</c:v>
                </c:pt>
                <c:pt idx="2">
                  <c:v>51.79</c:v>
                </c:pt>
                <c:pt idx="3">
                  <c:v>86.24</c:v>
                </c:pt>
                <c:pt idx="4">
                  <c:v>86.84</c:v>
                </c:pt>
              </c:numCache>
            </c:numRef>
          </c:val>
          <c:extLst>
            <c:ext xmlns:c16="http://schemas.microsoft.com/office/drawing/2014/chart" uri="{C3380CC4-5D6E-409C-BE32-E72D297353CC}">
              <c16:uniqueId val="{00000000-4F77-4396-92F6-A4182E1A5E0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4F77-4396-92F6-A4182E1A5E0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234.85</c:v>
                </c:pt>
                <c:pt idx="1">
                  <c:v>227.24</c:v>
                </c:pt>
                <c:pt idx="2">
                  <c:v>249.33</c:v>
                </c:pt>
                <c:pt idx="3">
                  <c:v>150</c:v>
                </c:pt>
                <c:pt idx="4">
                  <c:v>150</c:v>
                </c:pt>
              </c:numCache>
            </c:numRef>
          </c:val>
          <c:extLst>
            <c:ext xmlns:c16="http://schemas.microsoft.com/office/drawing/2014/chart" uri="{C3380CC4-5D6E-409C-BE32-E72D297353CC}">
              <c16:uniqueId val="{00000000-7D2C-4129-9830-A94D2B77A7B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7D2C-4129-9830-A94D2B77A7B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小松市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108713</v>
      </c>
      <c r="AM8" s="68"/>
      <c r="AN8" s="68"/>
      <c r="AO8" s="68"/>
      <c r="AP8" s="68"/>
      <c r="AQ8" s="68"/>
      <c r="AR8" s="68"/>
      <c r="AS8" s="68"/>
      <c r="AT8" s="67">
        <f>データ!T6</f>
        <v>371.05</v>
      </c>
      <c r="AU8" s="67"/>
      <c r="AV8" s="67"/>
      <c r="AW8" s="67"/>
      <c r="AX8" s="67"/>
      <c r="AY8" s="67"/>
      <c r="AZ8" s="67"/>
      <c r="BA8" s="67"/>
      <c r="BB8" s="67">
        <f>データ!U6</f>
        <v>292.99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38.31</v>
      </c>
      <c r="J10" s="67"/>
      <c r="K10" s="67"/>
      <c r="L10" s="67"/>
      <c r="M10" s="67"/>
      <c r="N10" s="67"/>
      <c r="O10" s="67"/>
      <c r="P10" s="67">
        <f>データ!P6</f>
        <v>1.99</v>
      </c>
      <c r="Q10" s="67"/>
      <c r="R10" s="67"/>
      <c r="S10" s="67"/>
      <c r="T10" s="67"/>
      <c r="U10" s="67"/>
      <c r="V10" s="67"/>
      <c r="W10" s="67">
        <f>データ!Q6</f>
        <v>88.28</v>
      </c>
      <c r="X10" s="67"/>
      <c r="Y10" s="67"/>
      <c r="Z10" s="67"/>
      <c r="AA10" s="67"/>
      <c r="AB10" s="67"/>
      <c r="AC10" s="67"/>
      <c r="AD10" s="68">
        <f>データ!R6</f>
        <v>2480</v>
      </c>
      <c r="AE10" s="68"/>
      <c r="AF10" s="68"/>
      <c r="AG10" s="68"/>
      <c r="AH10" s="68"/>
      <c r="AI10" s="68"/>
      <c r="AJ10" s="68"/>
      <c r="AK10" s="2"/>
      <c r="AL10" s="68">
        <f>データ!V6</f>
        <v>2152</v>
      </c>
      <c r="AM10" s="68"/>
      <c r="AN10" s="68"/>
      <c r="AO10" s="68"/>
      <c r="AP10" s="68"/>
      <c r="AQ10" s="68"/>
      <c r="AR10" s="68"/>
      <c r="AS10" s="68"/>
      <c r="AT10" s="67">
        <f>データ!W6</f>
        <v>0.84</v>
      </c>
      <c r="AU10" s="67"/>
      <c r="AV10" s="67"/>
      <c r="AW10" s="67"/>
      <c r="AX10" s="67"/>
      <c r="AY10" s="67"/>
      <c r="AZ10" s="67"/>
      <c r="BA10" s="67"/>
      <c r="BB10" s="67">
        <f>データ!X6</f>
        <v>2561.9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5DAs/5cQvTkl2Bt6WSenAl3wi00weq27ZbMV8EXrxbnOTSsogB3RpEEkHsEkUtzrgTtm3dVGJLU3p6Spix0vnQ==" saltValue="SUA8PmEy0v0/063kWPIxy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172031</v>
      </c>
      <c r="D6" s="33">
        <f t="shared" si="3"/>
        <v>46</v>
      </c>
      <c r="E6" s="33">
        <f t="shared" si="3"/>
        <v>17</v>
      </c>
      <c r="F6" s="33">
        <f t="shared" si="3"/>
        <v>4</v>
      </c>
      <c r="G6" s="33">
        <f t="shared" si="3"/>
        <v>0</v>
      </c>
      <c r="H6" s="33" t="str">
        <f t="shared" si="3"/>
        <v>石川県　小松市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38.31</v>
      </c>
      <c r="P6" s="34">
        <f t="shared" si="3"/>
        <v>1.99</v>
      </c>
      <c r="Q6" s="34">
        <f t="shared" si="3"/>
        <v>88.28</v>
      </c>
      <c r="R6" s="34">
        <f t="shared" si="3"/>
        <v>2480</v>
      </c>
      <c r="S6" s="34">
        <f t="shared" si="3"/>
        <v>108713</v>
      </c>
      <c r="T6" s="34">
        <f t="shared" si="3"/>
        <v>371.05</v>
      </c>
      <c r="U6" s="34">
        <f t="shared" si="3"/>
        <v>292.99</v>
      </c>
      <c r="V6" s="34">
        <f t="shared" si="3"/>
        <v>2152</v>
      </c>
      <c r="W6" s="34">
        <f t="shared" si="3"/>
        <v>0.84</v>
      </c>
      <c r="X6" s="34">
        <f t="shared" si="3"/>
        <v>2561.9</v>
      </c>
      <c r="Y6" s="35">
        <f>IF(Y7="",NA(),Y7)</f>
        <v>277.43</v>
      </c>
      <c r="Z6" s="35">
        <f t="shared" ref="Z6:AH6" si="4">IF(Z7="",NA(),Z7)</f>
        <v>113.68</v>
      </c>
      <c r="AA6" s="35">
        <f t="shared" si="4"/>
        <v>115.11</v>
      </c>
      <c r="AB6" s="35">
        <f t="shared" si="4"/>
        <v>117.14</v>
      </c>
      <c r="AC6" s="35">
        <f t="shared" si="4"/>
        <v>120.5</v>
      </c>
      <c r="AD6" s="35">
        <f t="shared" si="4"/>
        <v>101.24</v>
      </c>
      <c r="AE6" s="35">
        <f t="shared" si="4"/>
        <v>100.94</v>
      </c>
      <c r="AF6" s="35">
        <f t="shared" si="4"/>
        <v>100.85</v>
      </c>
      <c r="AG6" s="35">
        <f t="shared" si="4"/>
        <v>102.13</v>
      </c>
      <c r="AH6" s="35">
        <f t="shared" si="4"/>
        <v>101.72</v>
      </c>
      <c r="AI6" s="34" t="str">
        <f>IF(AI7="","",IF(AI7="-","【-】","【"&amp;SUBSTITUTE(TEXT(AI7,"#,##0.00"),"-","△")&amp;"】"))</f>
        <v>【101.92】</v>
      </c>
      <c r="AJ6" s="34">
        <f>IF(AJ7="",NA(),AJ7)</f>
        <v>0</v>
      </c>
      <c r="AK6" s="34">
        <f t="shared" ref="AK6:AS6" si="5">IF(AK7="",NA(),AK7)</f>
        <v>0</v>
      </c>
      <c r="AL6" s="34">
        <f t="shared" si="5"/>
        <v>0</v>
      </c>
      <c r="AM6" s="34">
        <f t="shared" si="5"/>
        <v>0</v>
      </c>
      <c r="AN6" s="34">
        <f t="shared" si="5"/>
        <v>0</v>
      </c>
      <c r="AO6" s="35">
        <f t="shared" si="5"/>
        <v>184.13</v>
      </c>
      <c r="AP6" s="35">
        <f t="shared" si="5"/>
        <v>101.85</v>
      </c>
      <c r="AQ6" s="35">
        <f t="shared" si="5"/>
        <v>110.77</v>
      </c>
      <c r="AR6" s="35">
        <f t="shared" si="5"/>
        <v>109.51</v>
      </c>
      <c r="AS6" s="35">
        <f t="shared" si="5"/>
        <v>112.88</v>
      </c>
      <c r="AT6" s="34" t="str">
        <f>IF(AT7="","",IF(AT7="-","【-】","【"&amp;SUBSTITUTE(TEXT(AT7,"#,##0.00"),"-","△")&amp;"】"))</f>
        <v>【88.06】</v>
      </c>
      <c r="AU6" s="35">
        <f>IF(AU7="",NA(),AU7)</f>
        <v>25.9</v>
      </c>
      <c r="AV6" s="35">
        <f t="shared" ref="AV6:BD6" si="6">IF(AV7="",NA(),AV7)</f>
        <v>24.69</v>
      </c>
      <c r="AW6" s="35">
        <f t="shared" si="6"/>
        <v>36.380000000000003</v>
      </c>
      <c r="AX6" s="35">
        <f t="shared" si="6"/>
        <v>4.95</v>
      </c>
      <c r="AY6" s="35">
        <f t="shared" si="6"/>
        <v>4.92</v>
      </c>
      <c r="AZ6" s="35">
        <f t="shared" si="6"/>
        <v>63.22</v>
      </c>
      <c r="BA6" s="35">
        <f t="shared" si="6"/>
        <v>49.07</v>
      </c>
      <c r="BB6" s="35">
        <f t="shared" si="6"/>
        <v>46.78</v>
      </c>
      <c r="BC6" s="35">
        <f t="shared" si="6"/>
        <v>47.44</v>
      </c>
      <c r="BD6" s="35">
        <f t="shared" si="6"/>
        <v>49.18</v>
      </c>
      <c r="BE6" s="34" t="str">
        <f>IF(BE7="","",IF(BE7="-","【-】","【"&amp;SUBSTITUTE(TEXT(BE7,"#,##0.00"),"-","△")&amp;"】"))</f>
        <v>【54.23】</v>
      </c>
      <c r="BF6" s="35">
        <f>IF(BF7="",NA(),BF7)</f>
        <v>3193.35</v>
      </c>
      <c r="BG6" s="35">
        <f t="shared" ref="BG6:BO6" si="7">IF(BG7="",NA(),BG7)</f>
        <v>3172.06</v>
      </c>
      <c r="BH6" s="35">
        <f t="shared" si="7"/>
        <v>2968.8</v>
      </c>
      <c r="BI6" s="35">
        <f t="shared" si="7"/>
        <v>2848.44</v>
      </c>
      <c r="BJ6" s="35">
        <f t="shared" si="7"/>
        <v>2671.07</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54.77</v>
      </c>
      <c r="BR6" s="35">
        <f t="shared" ref="BR6:BZ6" si="8">IF(BR7="",NA(),BR7)</f>
        <v>56.79</v>
      </c>
      <c r="BS6" s="35">
        <f t="shared" si="8"/>
        <v>51.79</v>
      </c>
      <c r="BT6" s="35">
        <f t="shared" si="8"/>
        <v>86.24</v>
      </c>
      <c r="BU6" s="35">
        <f t="shared" si="8"/>
        <v>86.84</v>
      </c>
      <c r="BV6" s="35">
        <f t="shared" si="8"/>
        <v>66.56</v>
      </c>
      <c r="BW6" s="35">
        <f t="shared" si="8"/>
        <v>66.22</v>
      </c>
      <c r="BX6" s="35">
        <f t="shared" si="8"/>
        <v>69.87</v>
      </c>
      <c r="BY6" s="35">
        <f t="shared" si="8"/>
        <v>74.3</v>
      </c>
      <c r="BZ6" s="35">
        <f t="shared" si="8"/>
        <v>72.260000000000005</v>
      </c>
      <c r="CA6" s="34" t="str">
        <f>IF(CA7="","",IF(CA7="-","【-】","【"&amp;SUBSTITUTE(TEXT(CA7,"#,##0.00"),"-","△")&amp;"】"))</f>
        <v>【74.48】</v>
      </c>
      <c r="CB6" s="35">
        <f>IF(CB7="",NA(),CB7)</f>
        <v>234.85</v>
      </c>
      <c r="CC6" s="35">
        <f t="shared" ref="CC6:CK6" si="9">IF(CC7="",NA(),CC7)</f>
        <v>227.24</v>
      </c>
      <c r="CD6" s="35">
        <f t="shared" si="9"/>
        <v>249.33</v>
      </c>
      <c r="CE6" s="35">
        <f t="shared" si="9"/>
        <v>150</v>
      </c>
      <c r="CF6" s="35">
        <f t="shared" si="9"/>
        <v>150</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70.53</v>
      </c>
      <c r="CY6" s="35">
        <f t="shared" ref="CY6:DG6" si="11">IF(CY7="",NA(),CY7)</f>
        <v>72.930000000000007</v>
      </c>
      <c r="CZ6" s="35">
        <f t="shared" si="11"/>
        <v>74.08</v>
      </c>
      <c r="DA6" s="35">
        <f t="shared" si="11"/>
        <v>74.62</v>
      </c>
      <c r="DB6" s="35">
        <f t="shared" si="11"/>
        <v>75.790000000000006</v>
      </c>
      <c r="DC6" s="35">
        <f t="shared" si="11"/>
        <v>82.35</v>
      </c>
      <c r="DD6" s="35">
        <f t="shared" si="11"/>
        <v>82.9</v>
      </c>
      <c r="DE6" s="35">
        <f t="shared" si="11"/>
        <v>83.5</v>
      </c>
      <c r="DF6" s="35">
        <f t="shared" si="11"/>
        <v>83.06</v>
      </c>
      <c r="DG6" s="35">
        <f t="shared" si="11"/>
        <v>83.32</v>
      </c>
      <c r="DH6" s="34" t="str">
        <f>IF(DH7="","",IF(DH7="-","【-】","【"&amp;SUBSTITUTE(TEXT(DH7,"#,##0.00"),"-","△")&amp;"】"))</f>
        <v>【83.36】</v>
      </c>
      <c r="DI6" s="35">
        <f>IF(DI7="",NA(),DI7)</f>
        <v>13.39</v>
      </c>
      <c r="DJ6" s="35">
        <f t="shared" ref="DJ6:DR6" si="12">IF(DJ7="",NA(),DJ7)</f>
        <v>15.63</v>
      </c>
      <c r="DK6" s="35">
        <f t="shared" si="12"/>
        <v>18.09</v>
      </c>
      <c r="DL6" s="35">
        <f t="shared" si="12"/>
        <v>20.34</v>
      </c>
      <c r="DM6" s="35">
        <f t="shared" si="12"/>
        <v>22.56</v>
      </c>
      <c r="DN6" s="35">
        <f t="shared" si="12"/>
        <v>22.34</v>
      </c>
      <c r="DO6" s="35">
        <f t="shared" si="12"/>
        <v>22.79</v>
      </c>
      <c r="DP6" s="35">
        <f t="shared" si="12"/>
        <v>22.77</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8" s="36" customFormat="1" x14ac:dyDescent="0.15">
      <c r="A7" s="28"/>
      <c r="B7" s="37">
        <v>2018</v>
      </c>
      <c r="C7" s="37">
        <v>172031</v>
      </c>
      <c r="D7" s="37">
        <v>46</v>
      </c>
      <c r="E7" s="37">
        <v>17</v>
      </c>
      <c r="F7" s="37">
        <v>4</v>
      </c>
      <c r="G7" s="37">
        <v>0</v>
      </c>
      <c r="H7" s="37" t="s">
        <v>96</v>
      </c>
      <c r="I7" s="37" t="s">
        <v>97</v>
      </c>
      <c r="J7" s="37" t="s">
        <v>98</v>
      </c>
      <c r="K7" s="37" t="s">
        <v>99</v>
      </c>
      <c r="L7" s="37" t="s">
        <v>100</v>
      </c>
      <c r="M7" s="37" t="s">
        <v>101</v>
      </c>
      <c r="N7" s="38" t="s">
        <v>102</v>
      </c>
      <c r="O7" s="38">
        <v>38.31</v>
      </c>
      <c r="P7" s="38">
        <v>1.99</v>
      </c>
      <c r="Q7" s="38">
        <v>88.28</v>
      </c>
      <c r="R7" s="38">
        <v>2480</v>
      </c>
      <c r="S7" s="38">
        <v>108713</v>
      </c>
      <c r="T7" s="38">
        <v>371.05</v>
      </c>
      <c r="U7" s="38">
        <v>292.99</v>
      </c>
      <c r="V7" s="38">
        <v>2152</v>
      </c>
      <c r="W7" s="38">
        <v>0.84</v>
      </c>
      <c r="X7" s="38">
        <v>2561.9</v>
      </c>
      <c r="Y7" s="38">
        <v>277.43</v>
      </c>
      <c r="Z7" s="38">
        <v>113.68</v>
      </c>
      <c r="AA7" s="38">
        <v>115.11</v>
      </c>
      <c r="AB7" s="38">
        <v>117.14</v>
      </c>
      <c r="AC7" s="38">
        <v>120.5</v>
      </c>
      <c r="AD7" s="38">
        <v>101.24</v>
      </c>
      <c r="AE7" s="38">
        <v>100.94</v>
      </c>
      <c r="AF7" s="38">
        <v>100.85</v>
      </c>
      <c r="AG7" s="38">
        <v>102.13</v>
      </c>
      <c r="AH7" s="38">
        <v>101.72</v>
      </c>
      <c r="AI7" s="38">
        <v>101.92</v>
      </c>
      <c r="AJ7" s="38">
        <v>0</v>
      </c>
      <c r="AK7" s="38">
        <v>0</v>
      </c>
      <c r="AL7" s="38">
        <v>0</v>
      </c>
      <c r="AM7" s="38">
        <v>0</v>
      </c>
      <c r="AN7" s="38">
        <v>0</v>
      </c>
      <c r="AO7" s="38">
        <v>184.13</v>
      </c>
      <c r="AP7" s="38">
        <v>101.85</v>
      </c>
      <c r="AQ7" s="38">
        <v>110.77</v>
      </c>
      <c r="AR7" s="38">
        <v>109.51</v>
      </c>
      <c r="AS7" s="38">
        <v>112.88</v>
      </c>
      <c r="AT7" s="38">
        <v>88.06</v>
      </c>
      <c r="AU7" s="38">
        <v>25.9</v>
      </c>
      <c r="AV7" s="38">
        <v>24.69</v>
      </c>
      <c r="AW7" s="38">
        <v>36.380000000000003</v>
      </c>
      <c r="AX7" s="38">
        <v>4.95</v>
      </c>
      <c r="AY7" s="38">
        <v>4.92</v>
      </c>
      <c r="AZ7" s="38">
        <v>63.22</v>
      </c>
      <c r="BA7" s="38">
        <v>49.07</v>
      </c>
      <c r="BB7" s="38">
        <v>46.78</v>
      </c>
      <c r="BC7" s="38">
        <v>47.44</v>
      </c>
      <c r="BD7" s="38">
        <v>49.18</v>
      </c>
      <c r="BE7" s="38">
        <v>54.23</v>
      </c>
      <c r="BF7" s="38">
        <v>3193.35</v>
      </c>
      <c r="BG7" s="38">
        <v>3172.06</v>
      </c>
      <c r="BH7" s="38">
        <v>2968.8</v>
      </c>
      <c r="BI7" s="38">
        <v>2848.44</v>
      </c>
      <c r="BJ7" s="38">
        <v>2671.07</v>
      </c>
      <c r="BK7" s="38">
        <v>1436</v>
      </c>
      <c r="BL7" s="38">
        <v>1434.89</v>
      </c>
      <c r="BM7" s="38">
        <v>1298.9100000000001</v>
      </c>
      <c r="BN7" s="38">
        <v>1243.71</v>
      </c>
      <c r="BO7" s="38">
        <v>1194.1500000000001</v>
      </c>
      <c r="BP7" s="38">
        <v>1209.4000000000001</v>
      </c>
      <c r="BQ7" s="38">
        <v>54.77</v>
      </c>
      <c r="BR7" s="38">
        <v>56.79</v>
      </c>
      <c r="BS7" s="38">
        <v>51.79</v>
      </c>
      <c r="BT7" s="38">
        <v>86.24</v>
      </c>
      <c r="BU7" s="38">
        <v>86.84</v>
      </c>
      <c r="BV7" s="38">
        <v>66.56</v>
      </c>
      <c r="BW7" s="38">
        <v>66.22</v>
      </c>
      <c r="BX7" s="38">
        <v>69.87</v>
      </c>
      <c r="BY7" s="38">
        <v>74.3</v>
      </c>
      <c r="BZ7" s="38">
        <v>72.260000000000005</v>
      </c>
      <c r="CA7" s="38">
        <v>74.48</v>
      </c>
      <c r="CB7" s="38">
        <v>234.85</v>
      </c>
      <c r="CC7" s="38">
        <v>227.24</v>
      </c>
      <c r="CD7" s="38">
        <v>249.33</v>
      </c>
      <c r="CE7" s="38">
        <v>150</v>
      </c>
      <c r="CF7" s="38">
        <v>150</v>
      </c>
      <c r="CG7" s="38">
        <v>244.29</v>
      </c>
      <c r="CH7" s="38">
        <v>246.72</v>
      </c>
      <c r="CI7" s="38">
        <v>234.96</v>
      </c>
      <c r="CJ7" s="38">
        <v>221.81</v>
      </c>
      <c r="CK7" s="38">
        <v>230.02</v>
      </c>
      <c r="CL7" s="38">
        <v>219.46</v>
      </c>
      <c r="CM7" s="38" t="s">
        <v>102</v>
      </c>
      <c r="CN7" s="38" t="s">
        <v>102</v>
      </c>
      <c r="CO7" s="38" t="s">
        <v>102</v>
      </c>
      <c r="CP7" s="38" t="s">
        <v>102</v>
      </c>
      <c r="CQ7" s="38" t="s">
        <v>102</v>
      </c>
      <c r="CR7" s="38">
        <v>43.58</v>
      </c>
      <c r="CS7" s="38">
        <v>41.35</v>
      </c>
      <c r="CT7" s="38">
        <v>42.9</v>
      </c>
      <c r="CU7" s="38">
        <v>43.36</v>
      </c>
      <c r="CV7" s="38">
        <v>42.56</v>
      </c>
      <c r="CW7" s="38">
        <v>42.82</v>
      </c>
      <c r="CX7" s="38">
        <v>70.53</v>
      </c>
      <c r="CY7" s="38">
        <v>72.930000000000007</v>
      </c>
      <c r="CZ7" s="38">
        <v>74.08</v>
      </c>
      <c r="DA7" s="38">
        <v>74.62</v>
      </c>
      <c r="DB7" s="38">
        <v>75.790000000000006</v>
      </c>
      <c r="DC7" s="38">
        <v>82.35</v>
      </c>
      <c r="DD7" s="38">
        <v>82.9</v>
      </c>
      <c r="DE7" s="38">
        <v>83.5</v>
      </c>
      <c r="DF7" s="38">
        <v>83.06</v>
      </c>
      <c r="DG7" s="38">
        <v>83.32</v>
      </c>
      <c r="DH7" s="38">
        <v>83.36</v>
      </c>
      <c r="DI7" s="38">
        <v>13.39</v>
      </c>
      <c r="DJ7" s="38">
        <v>15.63</v>
      </c>
      <c r="DK7" s="38">
        <v>18.09</v>
      </c>
      <c r="DL7" s="38">
        <v>20.34</v>
      </c>
      <c r="DM7" s="38">
        <v>22.56</v>
      </c>
      <c r="DN7" s="38">
        <v>22.34</v>
      </c>
      <c r="DO7" s="38">
        <v>22.79</v>
      </c>
      <c r="DP7" s="38">
        <v>22.77</v>
      </c>
      <c r="DQ7" s="38">
        <v>23.93</v>
      </c>
      <c r="DR7" s="38">
        <v>24.68</v>
      </c>
      <c r="DS7" s="38">
        <v>24.88</v>
      </c>
      <c r="DT7" s="38">
        <v>0</v>
      </c>
      <c r="DU7" s="38">
        <v>0</v>
      </c>
      <c r="DV7" s="38">
        <v>0</v>
      </c>
      <c r="DW7" s="38">
        <v>0</v>
      </c>
      <c r="DX7" s="38">
        <v>0</v>
      </c>
      <c r="DY7" s="38">
        <v>0</v>
      </c>
      <c r="DZ7" s="38">
        <v>0.04</v>
      </c>
      <c r="EA7" s="38">
        <v>0</v>
      </c>
      <c r="EB7" s="38">
        <v>0</v>
      </c>
      <c r="EC7" s="38">
        <v>0.01</v>
      </c>
      <c r="ED7" s="38">
        <v>0.01</v>
      </c>
      <c r="EE7" s="38">
        <v>0</v>
      </c>
      <c r="EF7" s="38">
        <v>0</v>
      </c>
      <c r="EG7" s="38">
        <v>0</v>
      </c>
      <c r="EH7" s="38">
        <v>0</v>
      </c>
      <c r="EI7" s="38">
        <v>0</v>
      </c>
      <c r="EJ7" s="38">
        <v>0.04</v>
      </c>
      <c r="EK7" s="38">
        <v>7.0000000000000007E-2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料金業務課</cp:lastModifiedBy>
  <cp:lastPrinted>2020-01-24T04:20:11Z</cp:lastPrinted>
  <dcterms:created xsi:type="dcterms:W3CDTF">2019-12-05T04:49:36Z</dcterms:created>
  <dcterms:modified xsi:type="dcterms:W3CDTF">2020-01-24T04:20:12Z</dcterms:modified>
  <cp:category/>
</cp:coreProperties>
</file>