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eibi\Desktop\【依頼】公営企業に係る経営比較分析表（平成30年度決算）の分析等について\【経営比較分析表】2018_172073_46_1718\"/>
    </mc:Choice>
  </mc:AlternateContent>
  <xr:revisionPtr revIDLastSave="0" documentId="13_ncr:1_{1BD97D31-6569-4300-9051-F194824C2DEE}" xr6:coauthVersionLast="43" xr6:coauthVersionMax="43" xr10:uidLastSave="{00000000-0000-0000-0000-000000000000}"/>
  <workbookProtection workbookAlgorithmName="SHA-512" workbookHashValue="V+0NWYkglTqhekTVYQwuHP+YNVwFtHRh1OfmuRZh/NlDPrmVg5rz6FVruKqw9wDQjN1AacS+f2YR7aq+9D8JvA==" workbookSaltValue="drX2JthJAgSris6Oor74JA==" workbookSpinCount="100000" lockStructure="1"/>
  <bookViews>
    <workbookView xWindow="-120" yWindow="-120" windowWidth="19440" windowHeight="1515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<sst xmlns="http://schemas.openxmlformats.org/spreadsheetml/2006/main" count="223" uniqueCount="110">
  <si>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</si>
  <si>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</si>
  <si>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</si>
  <si>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</si>
  <si>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</si>
  <si>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</si>
  <si>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</si>
  <si>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</si>
  <si>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</si>
  <si>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</si>
  <si>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</si>
  <si>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</si>
  <si>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</si>
  <si>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</si>
  <si>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</si>
  <si>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</si>
  <si>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</si>
  <si>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</si>
  <si>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</si>
  <si>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</si>
  <si>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</si>
  <si>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</si>
  <si>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</si>
  <si>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</si>
  <si>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</si>
  <si>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</si>
  <si>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</si>
  <si>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</si>
  <si>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</si>
  <si>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</si>
  <si>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</si>
  <si>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</si>
  <si>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</si>
  <si>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</si>
  <si>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</si>
  <si>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</si>
  <si>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</si>
  <si>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</si>
  <si>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</si>
  <si>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</si>
  <si>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</si>
  <si>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</si>
  <si>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</si>
  <si>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</si>
  <si>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</si>
  <si>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</si>
  <si>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</si>
  <si>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</si>
  <si>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</si>
  <si>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</si>
  <si>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</si>
  <si>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</si>
  <si>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</si>
  <si>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</si>
  <si>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</si>
  <si>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</si>
  <si>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</si>
  <si>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</si>
  <si>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</si>
  <si>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</si>
  <si>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</si>
  <si>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</si>
  <si>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</si>
  <si>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</si>
  <si>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</si>
  <si>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</si>
  <si>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</si>
  <si>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</si>
  <si>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</si>
  <si>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</si>
  <si>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</si>
  <si>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</si>
  <si>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</si>
  <si>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</si>
  <si>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</si>
  <si>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</si>
  <si>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</si>
  <si>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</si>
  <si>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</si>
  <si>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</si>
  <si>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</si>
  <si>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</si>
  <si>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</si>
  <si>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</si>
  <si>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</si>
  <si>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</si>
  <si>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</si>
  <si>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</si>
  <si>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</si>
  <si>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</si>
  <si>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</si>
  <si>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</si>
  <si>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</si>
  <si>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</si>
  <si>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</si>
  <si>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</si>
  <si>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</si>
  <si>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</si>
  <si>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</si>
  <si>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</si>
  <si>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</si>
  <si>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</si>
  <si>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</si>
  <si>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</si>
  <si>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</si>
  <si>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</si>
  <si>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</si>
  <si>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指標は、全国平均を下回って推移してるが、対策が必要なものについてはマンホールの耐震化と併せて更新していく。また、長寿命化計画等に基づき、老朽化の状況を踏まえながら、計画的に改築・更新等を行っている。</t>
    <rPh sb="63" eb="64">
      <t>トウ</t>
    </rPh>
    <rPh sb="65" eb="66">
      <t>モト</t>
    </rPh>
    <rPh sb="83" eb="86">
      <t>ケイカクテキ</t>
    </rPh>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</si>
  <si>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</si>
  <si>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①②　H23年に法適用した以降も、事業費に対する使用料収入等が不足し赤字経営が続いていたため、H26年度より料金改定を行った。収支の改善、累積欠損金の解消に向け取り組んでいるところであるが、一般会計からの繰入金に依存する部分が大きい。
 ③  依然として厳しい状況であり、さらなる経営改善が必要である。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⑥⑦処理原価は全国平均より低く、施設利用率は平均値と同程度で推移しているが、今後とも計画的な施設管理に努める。
 ⑧類似団体の平均値を上回っており、今後も未接続世帯を戸別訪問するなど、接続促進に努める。</t>
    <rPh sb="66" eb="68">
      <t>カイゼン</t>
    </rPh>
    <rPh sb="95" eb="97">
      <t>イッパン</t>
    </rPh>
    <rPh sb="97" eb="99">
      <t>カイケイ</t>
    </rPh>
    <rPh sb="102" eb="104">
      <t>クリイレ</t>
    </rPh>
    <rPh sb="104" eb="105">
      <t>キン</t>
    </rPh>
    <rPh sb="106" eb="108">
      <t>イゾン</t>
    </rPh>
    <rPh sb="110" eb="112">
      <t>ブブン</t>
    </rPh>
    <rPh sb="113" eb="114">
      <t>オオ</t>
    </rPh>
    <rPh sb="315" eb="316">
      <t>ウエ</t>
    </rPh>
    <rPh sb="322" eb="3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</si>
</sst>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C-41F5-A5E8-6D44A2A515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1E4C-41F5-A5E8-6D44A2A515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48.5</c:v>
                </c:pt>
                <c:pt idx="1">
                  <c:v>47.28</c:v>
                </c:pt>
                <c:pt idx="2">
                  <c:v>46.96</c:v>
                </c:pt>
                <c:pt idx="3">
                  <c:v>49.99</c:v>
                </c:pt>
                <c:pt idx="4">
                  <c:v>50.78</c:v>
                </c:pt>
              </c:numCache>
            </c:numRef>
          </c:val>
          <c:extLst>
            <c:ext xmlns:c16="http://schemas.microsoft.com/office/drawing/2014/chart" uri="{C3380CC4-5D6E-409C-BE32-E72D297353CC}">
              <c16:uniqueId val="{00000000-AF6A-4ED3-A82C-85D1D544F6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AF6A-4ED3-A82C-85D1D544F6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79.81</c:v>
                </c:pt>
                <c:pt idx="1">
                  <c:v>79.739999999999995</c:v>
                </c:pt>
                <c:pt idx="2">
                  <c:v>80.38</c:v>
                </c:pt>
                <c:pt idx="3">
                  <c:v>81.47</c:v>
                </c:pt>
                <c:pt idx="4">
                  <c:v>83.92</c:v>
                </c:pt>
              </c:numCache>
            </c:numRef>
          </c:val>
          <c:extLst>
            <c:ext xmlns:c16="http://schemas.microsoft.com/office/drawing/2014/chart" uri="{C3380CC4-5D6E-409C-BE32-E72D297353CC}">
              <c16:uniqueId val="{00000000-88C3-4EB3-B6DC-48BA0C309B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88C3-4EB3-B6DC-48BA0C309B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99.73</c:v>
                </c:pt>
                <c:pt idx="1">
                  <c:v>100</c:v>
                </c:pt>
                <c:pt idx="2">
                  <c:v>101.33</c:v>
                </c:pt>
                <c:pt idx="3">
                  <c:v>103.16</c:v>
                </c:pt>
                <c:pt idx="4">
                  <c:v>108.21</c:v>
                </c:pt>
              </c:numCache>
            </c:numRef>
          </c:val>
          <c:extLst>
            <c:ext xmlns:c16="http://schemas.microsoft.com/office/drawing/2014/chart" uri="{C3380CC4-5D6E-409C-BE32-E72D297353CC}">
              <c16:uniqueId val="{00000000-3B73-4489-908D-D745D9D879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c:ext xmlns:c16="http://schemas.microsoft.com/office/drawing/2014/chart" uri="{C3380CC4-5D6E-409C-BE32-E72D297353CC}">
              <c16:uniqueId val="{00000001-3B73-4489-908D-D745D9D879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12.71</c:v>
                </c:pt>
                <c:pt idx="1">
                  <c:v>15.49</c:v>
                </c:pt>
                <c:pt idx="2">
                  <c:v>18.14</c:v>
                </c:pt>
                <c:pt idx="3">
                  <c:v>20.39</c:v>
                </c:pt>
                <c:pt idx="4">
                  <c:v>22.87</c:v>
                </c:pt>
              </c:numCache>
            </c:numRef>
          </c:val>
          <c:extLst>
            <c:ext xmlns:c16="http://schemas.microsoft.com/office/drawing/2014/chart" uri="{C3380CC4-5D6E-409C-BE32-E72D297353CC}">
              <c16:uniqueId val="{00000000-6055-4ED2-A50D-F5C63AAF61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c:ext xmlns:c16="http://schemas.microsoft.com/office/drawing/2014/chart" uri="{C3380CC4-5D6E-409C-BE32-E72D297353CC}">
              <c16:uniqueId val="{00000001-6055-4ED2-A50D-F5C63AAF61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4-4C38-88E0-78A0C16D2E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F4-4C38-88E0-78A0C16D2E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68.319999999999993</c:v>
                </c:pt>
                <c:pt idx="1">
                  <c:v>68.040000000000006</c:v>
                </c:pt>
                <c:pt idx="2">
                  <c:v>64.790000000000006</c:v>
                </c:pt>
                <c:pt idx="3">
                  <c:v>54.33</c:v>
                </c:pt>
                <c:pt idx="4">
                  <c:v>31.44</c:v>
                </c:pt>
              </c:numCache>
            </c:numRef>
          </c:val>
          <c:extLst>
            <c:ext xmlns:c16="http://schemas.microsoft.com/office/drawing/2014/chart" uri="{C3380CC4-5D6E-409C-BE32-E72D297353CC}">
              <c16:uniqueId val="{00000000-7618-412A-8DB6-ADC739B765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c:ext xmlns:c16="http://schemas.microsoft.com/office/drawing/2014/chart" uri="{C3380CC4-5D6E-409C-BE32-E72D297353CC}">
              <c16:uniqueId val="{00000001-7618-412A-8DB6-ADC739B765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13.5</c:v>
                </c:pt>
                <c:pt idx="1">
                  <c:v>17.87</c:v>
                </c:pt>
                <c:pt idx="2">
                  <c:v>21.38</c:v>
                </c:pt>
                <c:pt idx="3">
                  <c:v>31.22</c:v>
                </c:pt>
                <c:pt idx="4">
                  <c:v>34.119999999999997</c:v>
                </c:pt>
              </c:numCache>
            </c:numRef>
          </c:val>
          <c:extLst>
            <c:ext xmlns:c16="http://schemas.microsoft.com/office/drawing/2014/chart" uri="{C3380CC4-5D6E-409C-BE32-E72D297353CC}">
              <c16:uniqueId val="{00000000-235D-4ABE-A1CA-5BAC0FF6CE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c:ext xmlns:c16="http://schemas.microsoft.com/office/drawing/2014/chart" uri="{C3380CC4-5D6E-409C-BE32-E72D297353CC}">
              <c16:uniqueId val="{00000001-235D-4ABE-A1CA-5BAC0FF6CE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1951.27</c:v>
                </c:pt>
                <c:pt idx="1">
                  <c:v>1840.05</c:v>
                </c:pt>
                <c:pt idx="2">
                  <c:v>1684.14</c:v>
                </c:pt>
                <c:pt idx="3">
                  <c:v>2935.16</c:v>
                </c:pt>
                <c:pt idx="4">
                  <c:v>2929.63</c:v>
                </c:pt>
              </c:numCache>
            </c:numRef>
          </c:val>
          <c:extLst>
            <c:ext xmlns:c16="http://schemas.microsoft.com/office/drawing/2014/chart" uri="{C3380CC4-5D6E-409C-BE32-E72D297353CC}">
              <c16:uniqueId val="{00000000-ED38-4DAE-963D-E6E5283787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ED38-4DAE-963D-E6E5283787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97.74</c:v>
                </c:pt>
                <c:pt idx="1">
                  <c:v>100.87</c:v>
                </c:pt>
                <c:pt idx="2">
                  <c:v>105.11</c:v>
                </c:pt>
                <c:pt idx="3">
                  <c:v>100</c:v>
                </c:pt>
                <c:pt idx="4">
                  <c:v>109.75</c:v>
                </c:pt>
              </c:numCache>
            </c:numRef>
          </c:val>
          <c:extLst>
            <c:ext xmlns:c16="http://schemas.microsoft.com/office/drawing/2014/chart" uri="{C3380CC4-5D6E-409C-BE32-E72D297353CC}">
              <c16:uniqueId val="{00000000-DDEF-47F2-8F2D-014E1FF4C6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DDEF-47F2-8F2D-014E1FF4C6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173.61</c:v>
                </c:pt>
                <c:pt idx="1">
                  <c:v>170.2</c:v>
                </c:pt>
                <c:pt idx="2">
                  <c:v>163.66999999999999</c:v>
                </c:pt>
                <c:pt idx="3">
                  <c:v>171.86</c:v>
                </c:pt>
                <c:pt idx="4">
                  <c:v>157.43</c:v>
                </c:pt>
              </c:numCache>
            </c:numRef>
          </c:val>
          <c:extLst>
            <c:ext xmlns:c16="http://schemas.microsoft.com/office/drawing/2014/chart" uri="{C3380CC4-5D6E-409C-BE32-E72D297353CC}">
              <c16:uniqueId val="{00000000-322C-4DC2-884E-79A2E07755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322C-4DC2-884E-79A2E07755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9" zoomScaleNormal="100" workbookViewId="0">
      <selection activeCell="BF34" sqref="BF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羽咋市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21703</v>
      </c>
      <c r="AM8" s="68"/>
      <c r="AN8" s="68"/>
      <c r="AO8" s="68"/>
      <c r="AP8" s="68"/>
      <c r="AQ8" s="68"/>
      <c r="AR8" s="68"/>
      <c r="AS8" s="68"/>
      <c r="AT8" s="67">
        <f>データ!T6</f>
        <v>81.849999999999994</v>
      </c>
      <c r="AU8" s="67"/>
      <c r="AV8" s="67"/>
      <c r="AW8" s="67"/>
      <c r="AX8" s="67"/>
      <c r="AY8" s="67"/>
      <c r="AZ8" s="67"/>
      <c r="BA8" s="67"/>
      <c r="BB8" s="67">
        <f>データ!U6</f>
        <v>265.16000000000003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32.5</v>
      </c>
      <c r="J10" s="67"/>
      <c r="K10" s="67"/>
      <c r="L10" s="67"/>
      <c r="M10" s="67"/>
      <c r="N10" s="67"/>
      <c r="O10" s="67"/>
      <c r="P10" s="67">
        <f>データ!P6</f>
        <v>60.07</v>
      </c>
      <c r="Q10" s="67"/>
      <c r="R10" s="67"/>
      <c r="S10" s="67"/>
      <c r="T10" s="67"/>
      <c r="U10" s="67"/>
      <c r="V10" s="67"/>
      <c r="W10" s="67">
        <f>データ!Q6</f>
        <v>77.91</v>
      </c>
      <c r="X10" s="67"/>
      <c r="Y10" s="67"/>
      <c r="Z10" s="67"/>
      <c r="AA10" s="67"/>
      <c r="AB10" s="67"/>
      <c r="AC10" s="67"/>
      <c r="AD10" s="68">
        <f>データ!R6</f>
        <v>3402</v>
      </c>
      <c r="AE10" s="68"/>
      <c r="AF10" s="68"/>
      <c r="AG10" s="68"/>
      <c r="AH10" s="68"/>
      <c r="AI10" s="68"/>
      <c r="AJ10" s="68"/>
      <c r="AK10" s="2"/>
      <c r="AL10" s="68">
        <f>データ!V6</f>
        <v>12958</v>
      </c>
      <c r="AM10" s="68"/>
      <c r="AN10" s="68"/>
      <c r="AO10" s="68"/>
      <c r="AP10" s="68"/>
      <c r="AQ10" s="68"/>
      <c r="AR10" s="68"/>
      <c r="AS10" s="68"/>
      <c r="AT10" s="67">
        <f>データ!W6</f>
        <v>5.92</v>
      </c>
      <c r="AU10" s="67"/>
      <c r="AV10" s="67"/>
      <c r="AW10" s="67"/>
      <c r="AX10" s="67"/>
      <c r="AY10" s="67"/>
      <c r="AZ10" s="67"/>
      <c r="BA10" s="67"/>
      <c r="BB10" s="67">
        <f>データ!X6</f>
        <v>2188.85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9igE/VkJH9ABBL7diOkpNRmVLGiX0P/0EJakdx+tTKMmTCWrk1TwPk1BOGPF9CMaXtYzfdPZrerG3bStBszPQ==" saltValue="00wTFKEKxV3125L0okw/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172073</v>
      </c>
      <c r="D6" s="33">
        <f t="shared" si="3"/>
        <v>46</v>
      </c>
      <c r="E6" s="33">
        <f t="shared" si="3"/>
        <v>17</v>
      </c>
      <c r="F6" s="33">
        <f t="shared" si="3"/>
        <v>1</v>
      </c>
      <c r="G6" s="33">
        <f t="shared" si="3"/>
        <v>0</v>
      </c>
      <c r="H6" s="33" t="str">
        <f t="shared" si="3"/>
        <v>石川県　羽咋市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32.5</v>
      </c>
      <c r="P6" s="34">
        <f t="shared" si="3"/>
        <v>60.07</v>
      </c>
      <c r="Q6" s="34">
        <f t="shared" si="3"/>
        <v>77.91</v>
      </c>
      <c r="R6" s="34">
        <f t="shared" si="3"/>
        <v>3402</v>
      </c>
      <c r="S6" s="34">
        <f t="shared" si="3"/>
        <v>21703</v>
      </c>
      <c r="T6" s="34">
        <f t="shared" si="3"/>
        <v>81.849999999999994</v>
      </c>
      <c r="U6" s="34">
        <f t="shared" si="3"/>
        <v>265.16000000000003</v>
      </c>
      <c r="V6" s="34">
        <f t="shared" si="3"/>
        <v>12958</v>
      </c>
      <c r="W6" s="34">
        <f t="shared" si="3"/>
        <v>5.92</v>
      </c>
      <c r="X6" s="34">
        <f t="shared" si="3"/>
        <v>2188.85</v>
      </c>
      <c r="Y6" s="35">
        <f>IF(Y7="",NA(),Y7)</f>
        <v>99.73</v>
      </c>
      <c r="Z6" s="35">
        <f t="shared" ref="Z6:AH6" si="4">IF(Z7="",NA(),Z7)</f>
        <v>100</v>
      </c>
      <c r="AA6" s="35">
        <f t="shared" si="4"/>
        <v>101.33</v>
      </c>
      <c r="AB6" s="35">
        <f t="shared" si="4"/>
        <v>103.16</v>
      </c>
      <c r="AC6" s="35">
        <f t="shared" si="4"/>
        <v>108.21</v>
      </c>
      <c r="AD6" s="35">
        <f t="shared" si="4"/>
        <v>108.69</v>
      </c>
      <c r="AE6" s="35">
        <f t="shared" si="4"/>
        <v>110.8</v>
      </c>
      <c r="AF6" s="35">
        <f t="shared" si="4"/>
        <v>110.07</v>
      </c>
      <c r="AG6" s="35">
        <f t="shared" si="4"/>
        <v>106.7</v>
      </c>
      <c r="AH6" s="35">
        <f t="shared" si="4"/>
        <v>106.83</v>
      </c>
      <c r="AI6" s="34" t="str">
        <f>IF(AI7="","",IF(AI7="-","【-】","【"&amp;SUBSTITUTE(TEXT(AI7,"#,##0.00"),"-","△")&amp;"】"))</f>
        <v>【108.69】</v>
      </c>
      <c r="AJ6" s="35">
        <f>IF(AJ7="",NA(),AJ7)</f>
        <v>68.319999999999993</v>
      </c>
      <c r="AK6" s="35">
        <f t="shared" ref="AK6:AS6" si="5">IF(AK7="",NA(),AK7)</f>
        <v>68.040000000000006</v>
      </c>
      <c r="AL6" s="35">
        <f t="shared" si="5"/>
        <v>64.790000000000006</v>
      </c>
      <c r="AM6" s="35">
        <f t="shared" si="5"/>
        <v>54.33</v>
      </c>
      <c r="AN6" s="35">
        <f t="shared" si="5"/>
        <v>31.44</v>
      </c>
      <c r="AO6" s="35">
        <f t="shared" si="5"/>
        <v>29.24</v>
      </c>
      <c r="AP6" s="35">
        <f t="shared" si="5"/>
        <v>31.45</v>
      </c>
      <c r="AQ6" s="35">
        <f t="shared" si="5"/>
        <v>31.4</v>
      </c>
      <c r="AR6" s="35">
        <f t="shared" si="5"/>
        <v>26.14</v>
      </c>
      <c r="AS6" s="35">
        <f t="shared" si="5"/>
        <v>22.02</v>
      </c>
      <c r="AT6" s="34" t="str">
        <f>IF(AT7="","",IF(AT7="-","【-】","【"&amp;SUBSTITUTE(TEXT(AT7,"#,##0.00"),"-","△")&amp;"】"))</f>
        <v>【3.28】</v>
      </c>
      <c r="AU6" s="35">
        <f>IF(AU7="",NA(),AU7)</f>
        <v>13.5</v>
      </c>
      <c r="AV6" s="35">
        <f t="shared" ref="AV6:BD6" si="6">IF(AV7="",NA(),AV7)</f>
        <v>17.87</v>
      </c>
      <c r="AW6" s="35">
        <f t="shared" si="6"/>
        <v>21.38</v>
      </c>
      <c r="AX6" s="35">
        <f t="shared" si="6"/>
        <v>31.22</v>
      </c>
      <c r="AY6" s="35">
        <f t="shared" si="6"/>
        <v>34.119999999999997</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1951.27</v>
      </c>
      <c r="BG6" s="35">
        <f t="shared" ref="BG6:BO6" si="7">IF(BG7="",NA(),BG7)</f>
        <v>1840.05</v>
      </c>
      <c r="BH6" s="35">
        <f t="shared" si="7"/>
        <v>1684.14</v>
      </c>
      <c r="BI6" s="35">
        <f t="shared" si="7"/>
        <v>2935.16</v>
      </c>
      <c r="BJ6" s="35">
        <f t="shared" si="7"/>
        <v>2929.63</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97.74</v>
      </c>
      <c r="BR6" s="35">
        <f t="shared" ref="BR6:BZ6" si="8">IF(BR7="",NA(),BR7)</f>
        <v>100.87</v>
      </c>
      <c r="BS6" s="35">
        <f t="shared" si="8"/>
        <v>105.11</v>
      </c>
      <c r="BT6" s="35">
        <f t="shared" si="8"/>
        <v>100</v>
      </c>
      <c r="BU6" s="35">
        <f t="shared" si="8"/>
        <v>109.75</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173.61</v>
      </c>
      <c r="CC6" s="35">
        <f t="shared" ref="CC6:CK6" si="9">IF(CC7="",NA(),CC7)</f>
        <v>170.2</v>
      </c>
      <c r="CD6" s="35">
        <f t="shared" si="9"/>
        <v>163.66999999999999</v>
      </c>
      <c r="CE6" s="35">
        <f t="shared" si="9"/>
        <v>171.86</v>
      </c>
      <c r="CF6" s="35">
        <f t="shared" si="9"/>
        <v>157.43</v>
      </c>
      <c r="CG6" s="35">
        <f t="shared" si="9"/>
        <v>248.89</v>
      </c>
      <c r="CH6" s="35">
        <f t="shared" si="9"/>
        <v>250.84</v>
      </c>
      <c r="CI6" s="35">
        <f t="shared" si="9"/>
        <v>235.61</v>
      </c>
      <c r="CJ6" s="35">
        <f t="shared" si="9"/>
        <v>216.21</v>
      </c>
      <c r="CK6" s="35">
        <f t="shared" si="9"/>
        <v>220.31</v>
      </c>
      <c r="CL6" s="34" t="str">
        <f>IF(CL7="","",IF(CL7="-","【-】","【"&amp;SUBSTITUTE(TEXT(CL7,"#,##0.00"),"-","△")&amp;"】"))</f>
        <v>【136.86】</v>
      </c>
      <c r="CM6" s="35">
        <f>IF(CM7="",NA(),CM7)</f>
        <v>48.5</v>
      </c>
      <c r="CN6" s="35">
        <f t="shared" ref="CN6:CV6" si="10">IF(CN7="",NA(),CN7)</f>
        <v>47.28</v>
      </c>
      <c r="CO6" s="35">
        <f t="shared" si="10"/>
        <v>46.96</v>
      </c>
      <c r="CP6" s="35">
        <f t="shared" si="10"/>
        <v>49.99</v>
      </c>
      <c r="CQ6" s="35">
        <f t="shared" si="10"/>
        <v>50.78</v>
      </c>
      <c r="CR6" s="35">
        <f t="shared" si="10"/>
        <v>49.89</v>
      </c>
      <c r="CS6" s="35">
        <f t="shared" si="10"/>
        <v>49.39</v>
      </c>
      <c r="CT6" s="35">
        <f t="shared" si="10"/>
        <v>49.25</v>
      </c>
      <c r="CU6" s="35">
        <f t="shared" si="10"/>
        <v>50.24</v>
      </c>
      <c r="CV6" s="35">
        <f t="shared" si="10"/>
        <v>49.68</v>
      </c>
      <c r="CW6" s="34" t="str">
        <f>IF(CW7="","",IF(CW7="-","【-】","【"&amp;SUBSTITUTE(TEXT(CW7,"#,##0.00"),"-","△")&amp;"】"))</f>
        <v>【58.98】</v>
      </c>
      <c r="CX6" s="35">
        <f>IF(CX7="",NA(),CX7)</f>
        <v>79.81</v>
      </c>
      <c r="CY6" s="35">
        <f t="shared" ref="CY6:DG6" si="11">IF(CY7="",NA(),CY7)</f>
        <v>79.739999999999995</v>
      </c>
      <c r="CZ6" s="35">
        <f t="shared" si="11"/>
        <v>80.38</v>
      </c>
      <c r="DA6" s="35">
        <f t="shared" si="11"/>
        <v>81.47</v>
      </c>
      <c r="DB6" s="35">
        <f t="shared" si="11"/>
        <v>83.92</v>
      </c>
      <c r="DC6" s="35">
        <f t="shared" si="11"/>
        <v>84.73</v>
      </c>
      <c r="DD6" s="35">
        <f t="shared" si="11"/>
        <v>83.96</v>
      </c>
      <c r="DE6" s="35">
        <f t="shared" si="11"/>
        <v>84.12</v>
      </c>
      <c r="DF6" s="35">
        <f t="shared" si="11"/>
        <v>84.17</v>
      </c>
      <c r="DG6" s="35">
        <f t="shared" si="11"/>
        <v>83.35</v>
      </c>
      <c r="DH6" s="34" t="str">
        <f>IF(DH7="","",IF(DH7="-","【-】","【"&amp;SUBSTITUTE(TEXT(DH7,"#,##0.00"),"-","△")&amp;"】"))</f>
        <v>【95.20】</v>
      </c>
      <c r="DI6" s="35">
        <f>IF(DI7="",NA(),DI7)</f>
        <v>12.71</v>
      </c>
      <c r="DJ6" s="35">
        <f t="shared" ref="DJ6:DR6" si="12">IF(DJ7="",NA(),DJ7)</f>
        <v>15.49</v>
      </c>
      <c r="DK6" s="35">
        <f t="shared" si="12"/>
        <v>18.14</v>
      </c>
      <c r="DL6" s="35">
        <f t="shared" si="12"/>
        <v>20.39</v>
      </c>
      <c r="DM6" s="35">
        <f t="shared" si="12"/>
        <v>22.87</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172073</v>
      </c>
      <c r="D7" s="37">
        <v>46</v>
      </c>
      <c r="E7" s="37">
        <v>17</v>
      </c>
      <c r="F7" s="37">
        <v>1</v>
      </c>
      <c r="G7" s="37">
        <v>0</v>
      </c>
      <c r="H7" s="37" t="s">
        <v>95</v>
      </c>
      <c r="I7" s="37" t="s">
        <v>96</v>
      </c>
      <c r="J7" s="37" t="s">
        <v>97</v>
      </c>
      <c r="K7" s="37" t="s">
        <v>98</v>
      </c>
      <c r="L7" s="37" t="s">
        <v>99</v>
      </c>
      <c r="M7" s="37" t="s">
        <v>100</v>
      </c>
      <c r="N7" s="38" t="s">
        <v>101</v>
      </c>
      <c r="O7" s="38">
        <v>32.5</v>
      </c>
      <c r="P7" s="38">
        <v>60.07</v>
      </c>
      <c r="Q7" s="38">
        <v>77.91</v>
      </c>
      <c r="R7" s="38">
        <v>3402</v>
      </c>
      <c r="S7" s="38">
        <v>21703</v>
      </c>
      <c r="T7" s="38">
        <v>81.849999999999994</v>
      </c>
      <c r="U7" s="38">
        <v>265.16000000000003</v>
      </c>
      <c r="V7" s="38">
        <v>12958</v>
      </c>
      <c r="W7" s="38">
        <v>5.92</v>
      </c>
      <c r="X7" s="38">
        <v>2188.85</v>
      </c>
      <c r="Y7" s="38">
        <v>99.73</v>
      </c>
      <c r="Z7" s="38">
        <v>100</v>
      </c>
      <c r="AA7" s="38">
        <v>101.33</v>
      </c>
      <c r="AB7" s="38">
        <v>103.16</v>
      </c>
      <c r="AC7" s="38">
        <v>108.21</v>
      </c>
      <c r="AD7" s="38">
        <v>108.69</v>
      </c>
      <c r="AE7" s="38">
        <v>110.8</v>
      </c>
      <c r="AF7" s="38">
        <v>110.07</v>
      </c>
      <c r="AG7" s="38">
        <v>106.7</v>
      </c>
      <c r="AH7" s="38">
        <v>106.83</v>
      </c>
      <c r="AI7" s="38">
        <v>108.69</v>
      </c>
      <c r="AJ7" s="38">
        <v>68.319999999999993</v>
      </c>
      <c r="AK7" s="38">
        <v>68.040000000000006</v>
      </c>
      <c r="AL7" s="38">
        <v>64.790000000000006</v>
      </c>
      <c r="AM7" s="38">
        <v>54.33</v>
      </c>
      <c r="AN7" s="38">
        <v>31.44</v>
      </c>
      <c r="AO7" s="38">
        <v>29.24</v>
      </c>
      <c r="AP7" s="38">
        <v>31.45</v>
      </c>
      <c r="AQ7" s="38">
        <v>31.4</v>
      </c>
      <c r="AR7" s="38">
        <v>26.14</v>
      </c>
      <c r="AS7" s="38">
        <v>22.02</v>
      </c>
      <c r="AT7" s="38">
        <v>3.28</v>
      </c>
      <c r="AU7" s="38">
        <v>13.5</v>
      </c>
      <c r="AV7" s="38">
        <v>17.87</v>
      </c>
      <c r="AW7" s="38">
        <v>21.38</v>
      </c>
      <c r="AX7" s="38">
        <v>31.22</v>
      </c>
      <c r="AY7" s="38">
        <v>34.119999999999997</v>
      </c>
      <c r="AZ7" s="38">
        <v>68.510000000000005</v>
      </c>
      <c r="BA7" s="38">
        <v>70.16</v>
      </c>
      <c r="BB7" s="38">
        <v>79.709999999999994</v>
      </c>
      <c r="BC7" s="38">
        <v>68.290000000000006</v>
      </c>
      <c r="BD7" s="38">
        <v>68.040000000000006</v>
      </c>
      <c r="BE7" s="38">
        <v>69.489999999999995</v>
      </c>
      <c r="BF7" s="38">
        <v>1951.27</v>
      </c>
      <c r="BG7" s="38">
        <v>1840.05</v>
      </c>
      <c r="BH7" s="38">
        <v>1684.14</v>
      </c>
      <c r="BI7" s="38">
        <v>2935.16</v>
      </c>
      <c r="BJ7" s="38">
        <v>2929.63</v>
      </c>
      <c r="BK7" s="38">
        <v>1203.71</v>
      </c>
      <c r="BL7" s="38">
        <v>1162.3599999999999</v>
      </c>
      <c r="BM7" s="38">
        <v>1047.6500000000001</v>
      </c>
      <c r="BN7" s="38">
        <v>1124.26</v>
      </c>
      <c r="BO7" s="38">
        <v>1048.23</v>
      </c>
      <c r="BP7" s="38">
        <v>682.78</v>
      </c>
      <c r="BQ7" s="38">
        <v>97.74</v>
      </c>
      <c r="BR7" s="38">
        <v>100.87</v>
      </c>
      <c r="BS7" s="38">
        <v>105.11</v>
      </c>
      <c r="BT7" s="38">
        <v>100</v>
      </c>
      <c r="BU7" s="38">
        <v>109.75</v>
      </c>
      <c r="BV7" s="38">
        <v>69.739999999999995</v>
      </c>
      <c r="BW7" s="38">
        <v>68.209999999999994</v>
      </c>
      <c r="BX7" s="38">
        <v>74.040000000000006</v>
      </c>
      <c r="BY7" s="38">
        <v>80.58</v>
      </c>
      <c r="BZ7" s="38">
        <v>78.92</v>
      </c>
      <c r="CA7" s="38">
        <v>100.91</v>
      </c>
      <c r="CB7" s="38">
        <v>173.61</v>
      </c>
      <c r="CC7" s="38">
        <v>170.2</v>
      </c>
      <c r="CD7" s="38">
        <v>163.66999999999999</v>
      </c>
      <c r="CE7" s="38">
        <v>171.86</v>
      </c>
      <c r="CF7" s="38">
        <v>157.43</v>
      </c>
      <c r="CG7" s="38">
        <v>248.89</v>
      </c>
      <c r="CH7" s="38">
        <v>250.84</v>
      </c>
      <c r="CI7" s="38">
        <v>235.61</v>
      </c>
      <c r="CJ7" s="38">
        <v>216.21</v>
      </c>
      <c r="CK7" s="38">
        <v>220.31</v>
      </c>
      <c r="CL7" s="38">
        <v>136.86000000000001</v>
      </c>
      <c r="CM7" s="38">
        <v>48.5</v>
      </c>
      <c r="CN7" s="38">
        <v>47.28</v>
      </c>
      <c r="CO7" s="38">
        <v>46.96</v>
      </c>
      <c r="CP7" s="38">
        <v>49.99</v>
      </c>
      <c r="CQ7" s="38">
        <v>50.78</v>
      </c>
      <c r="CR7" s="38">
        <v>49.89</v>
      </c>
      <c r="CS7" s="38">
        <v>49.39</v>
      </c>
      <c r="CT7" s="38">
        <v>49.25</v>
      </c>
      <c r="CU7" s="38">
        <v>50.24</v>
      </c>
      <c r="CV7" s="38">
        <v>49.68</v>
      </c>
      <c r="CW7" s="38">
        <v>58.98</v>
      </c>
      <c r="CX7" s="38">
        <v>79.81</v>
      </c>
      <c r="CY7" s="38">
        <v>79.739999999999995</v>
      </c>
      <c r="CZ7" s="38">
        <v>80.38</v>
      </c>
      <c r="DA7" s="38">
        <v>81.47</v>
      </c>
      <c r="DB7" s="38">
        <v>83.92</v>
      </c>
      <c r="DC7" s="38">
        <v>84.73</v>
      </c>
      <c r="DD7" s="38">
        <v>83.96</v>
      </c>
      <c r="DE7" s="38">
        <v>84.12</v>
      </c>
      <c r="DF7" s="38">
        <v>84.17</v>
      </c>
      <c r="DG7" s="38">
        <v>83.35</v>
      </c>
      <c r="DH7" s="38">
        <v>95.2</v>
      </c>
      <c r="DI7" s="38">
        <v>12.71</v>
      </c>
      <c r="DJ7" s="38">
        <v>15.49</v>
      </c>
      <c r="DK7" s="38">
        <v>18.14</v>
      </c>
      <c r="DL7" s="38">
        <v>20.39</v>
      </c>
      <c r="DM7" s="38">
        <v>22.87</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cp:lastPrinted>2020-02-10T08:36:43Z</cp:lastPrinted>
  <dcterms:created xsi:type="dcterms:W3CDTF">2019-12-05T04:44:02Z</dcterms:created>
  <dcterms:modified xsi:type="dcterms:W3CDTF">2020-02-10T08:51:46Z</dcterms:modified>
  <cp:category/>
</cp:coreProperties>
</file>