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seibi\Desktop\【依頼】公営企業に係る経営比較分析表（平成30年度決算）の分析等について\【経営比較分析表】2018_172073_46_1718\"/>
    </mc:Choice>
  </mc:AlternateContent>
  <xr:revisionPtr revIDLastSave="0" documentId="13_ncr:1_{A7B2599E-EC04-4A2B-92DD-6FB8E713EFAA}" xr6:coauthVersionLast="43" xr6:coauthVersionMax="43" xr10:uidLastSave="{00000000-0000-0000-0000-000000000000}"/>
  <workbookProtection workbookAlgorithmName="SHA-512" workbookHashValue="zCZyrmEl5hS+vsEjWv99Nc7pYU6BpdyV5cuHbw7ysUZXMCc3EXmPUtHhiFXvUzbKUZKyecIhhS/CR/6mFeZ5gQ==" workbookSaltValue="Do3bXP6fpiprMuUpiMaROA==" workbookSpinCount="100000" lockStructure="1"/>
  <bookViews>
    <workbookView xWindow="-120" yWindow="-120" windowWidth="19440" windowHeight="1515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I10" i="4"/>
  <c r="BB8" i="4"/>
  <c r="AT8" i="4"/>
  <c r="AD8" i="4"/>
  <c r="W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<sst xmlns="http://schemas.openxmlformats.org/spreadsheetml/2006/main" count="223" uniqueCount="111">
  <si>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</si>
  <si>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</si>
  <si>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</si>
  <si>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</si>
  <si>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</si>
  <si>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</si>
  <si>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</si>
  <si>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</si>
  <si>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</si>
  <si>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</si>
  <si>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</si>
  <si>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</si>
  <si>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</si>
  <si>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</si>
  <si>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</si>
  <si>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</si>
  <si>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</si>
  <si>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</si>
  <si>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</si>
  <si>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</si>
  <si>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</si>
  <si>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</si>
  <si>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</si>
  <si>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</si>
  <si>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</si>
  <si>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</si>
  <si>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</si>
  <si>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</si>
  <si>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</si>
  <si>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</si>
  <si>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</si>
  <si>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</si>
  <si>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</si>
  <si>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</si>
  <si>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</si>
  <si>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</si>
  <si>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</si>
  <si>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</si>
  <si>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</si>
  <si>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</si>
  <si>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</si>
  <si>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</si>
  <si>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</si>
  <si>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</si>
  <si>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</si>
  <si>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</si>
  <si>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</si>
  <si>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</si>
  <si>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</si>
  <si>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</si>
  <si>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</si>
  <si>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</si>
  <si>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</si>
  <si>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</si>
  <si>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</si>
  <si>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</si>
  <si>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</si>
  <si>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</si>
  <si>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</si>
  <si>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</si>
  <si>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</si>
  <si>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</si>
  <si>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</si>
  <si>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</si>
  <si>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</si>
  <si>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</si>
  <si>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</si>
  <si>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</si>
  <si>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</si>
  <si>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</si>
  <si>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</si>
  <si>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</si>
  <si>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</si>
  <si>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</si>
  <si>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</si>
  <si>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</si>
  <si>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</si>
  <si>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</si>
  <si>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</si>
  <si>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</si>
  <si>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</si>
  <si>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</si>
  <si>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</si>
  <si>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</si>
  <si>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</si>
  <si>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</si>
  <si>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</si>
  <si>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</si>
  <si>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</si>
  <si>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</si>
  <si>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</si>
  <si>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</si>
  <si>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</si>
  <si>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</si>
  <si>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</si>
  <si>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</si>
  <si>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羽咋市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</si>
  <si>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</si>
  <si>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</si>
  <si>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</si>
  <si>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</si>
  <si>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</si>
  <si>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</si>
  <si>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</si>
  <si>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</si>
  <si>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</si>
  <si>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</si>
  <si>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</si>
  <si>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①施設の更新等については、長寿命化計画を策定し、老朽化の状況を踏まえながら、改築・更新等を行っている。</t>
    <phoneticPr fontId="4"/>
  </si>
  <si>
    <t>平成23年度より法適化し、経理内容の明確化と透明性の向上を図っている。また、平成26年度の使用料改定や施設の統廃合等により、効率的かつ健全経営に努めている一方、人口減少に伴う使用料収入の減少や施設の老朽化および多額な企業債残高など、課題も多い。
 将来にわたって安定的に事業を継続していくために、中長期的な経営計画を策定し、施設の長寿命化や各処理施設の統廃合などに取り組んでいく。</t>
    <phoneticPr fontId="4"/>
  </si>
  <si>
    <t>①②③H23年に法適用した以降も、事業費に対する使用料収入等が不足し赤字経営が続いていたため、H26年度より料金改定を行い、収支の改善、累積欠損金の解消に向け取り組んでいるところであるが、一般会計からの繰入金に依存する部分が大きく、さらなる経営改善が必要である。
 ④下水道建設に伴い発行した企業債の償還金が多大なため、事業規模に対する残高が平均値を上回っている。
 ⑤H26年4月より使用料改定を行い、適正な使用料収入の確保に努め、改善に取り組んでいるところである。
 ⑥類似団体の平均値を下回っているが、さらなる維持管理費の削減等に努める。
 ⑦⑧水洗化率は上昇傾向にあるが、未接続世帯を戸別訪問するなどさらなる接続促進に努める。</t>
    <rPh sb="65" eb="67">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</si>
</sst>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CF-4D47-A73C-1D4F1889AEC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0.09</c:v>
                </c:pt>
                <c:pt idx="4">
                  <c:v>0.13</c:v>
                </c:pt>
              </c:numCache>
            </c:numRef>
          </c:val>
          <c:smooth val="0"/>
          <c:extLst>
            <c:ext xmlns:c16="http://schemas.microsoft.com/office/drawing/2014/chart" uri="{C3380CC4-5D6E-409C-BE32-E72D297353CC}">
              <c16:uniqueId val="{00000001-02CF-4D47-A73C-1D4F1889AEC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46.25</c:v>
                </c:pt>
                <c:pt idx="1">
                  <c:v>42.68</c:v>
                </c:pt>
                <c:pt idx="2">
                  <c:v>42.68</c:v>
                </c:pt>
                <c:pt idx="3">
                  <c:v>42.32</c:v>
                </c:pt>
                <c:pt idx="4">
                  <c:v>40.71</c:v>
                </c:pt>
              </c:numCache>
            </c:numRef>
          </c:val>
          <c:extLst>
            <c:ext xmlns:c16="http://schemas.microsoft.com/office/drawing/2014/chart" uri="{C3380CC4-5D6E-409C-BE32-E72D297353CC}">
              <c16:uniqueId val="{00000000-7677-4F31-9CAA-0FF4E3E45A2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43.36</c:v>
                </c:pt>
                <c:pt idx="4">
                  <c:v>42.56</c:v>
                </c:pt>
              </c:numCache>
            </c:numRef>
          </c:val>
          <c:smooth val="0"/>
          <c:extLst>
            <c:ext xmlns:c16="http://schemas.microsoft.com/office/drawing/2014/chart" uri="{C3380CC4-5D6E-409C-BE32-E72D297353CC}">
              <c16:uniqueId val="{00000001-7677-4F31-9CAA-0FF4E3E45A2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67.33</c:v>
                </c:pt>
                <c:pt idx="1">
                  <c:v>67.569999999999993</c:v>
                </c:pt>
                <c:pt idx="2">
                  <c:v>69.400000000000006</c:v>
                </c:pt>
                <c:pt idx="3">
                  <c:v>70.77</c:v>
                </c:pt>
                <c:pt idx="4">
                  <c:v>73.06</c:v>
                </c:pt>
              </c:numCache>
            </c:numRef>
          </c:val>
          <c:extLst>
            <c:ext xmlns:c16="http://schemas.microsoft.com/office/drawing/2014/chart" uri="{C3380CC4-5D6E-409C-BE32-E72D297353CC}">
              <c16:uniqueId val="{00000000-07F0-49C7-9F13-17A87EB1ED3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83.06</c:v>
                </c:pt>
                <c:pt idx="4">
                  <c:v>83.32</c:v>
                </c:pt>
              </c:numCache>
            </c:numRef>
          </c:val>
          <c:smooth val="0"/>
          <c:extLst>
            <c:ext xmlns:c16="http://schemas.microsoft.com/office/drawing/2014/chart" uri="{C3380CC4-5D6E-409C-BE32-E72D297353CC}">
              <c16:uniqueId val="{00000001-07F0-49C7-9F13-17A87EB1ED3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97.85</c:v>
                </c:pt>
                <c:pt idx="1">
                  <c:v>99.66</c:v>
                </c:pt>
                <c:pt idx="2">
                  <c:v>100.24</c:v>
                </c:pt>
                <c:pt idx="3">
                  <c:v>100.67</c:v>
                </c:pt>
                <c:pt idx="4">
                  <c:v>110.45</c:v>
                </c:pt>
              </c:numCache>
            </c:numRef>
          </c:val>
          <c:extLst>
            <c:ext xmlns:c16="http://schemas.microsoft.com/office/drawing/2014/chart" uri="{C3380CC4-5D6E-409C-BE32-E72D297353CC}">
              <c16:uniqueId val="{00000000-34CF-48E5-B16D-EC27DB8E8EA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96.83</c:v>
                </c:pt>
                <c:pt idx="1">
                  <c:v>98.32</c:v>
                </c:pt>
                <c:pt idx="2">
                  <c:v>98.04</c:v>
                </c:pt>
                <c:pt idx="3">
                  <c:v>102.13</c:v>
                </c:pt>
                <c:pt idx="4">
                  <c:v>101.72</c:v>
                </c:pt>
              </c:numCache>
            </c:numRef>
          </c:val>
          <c:smooth val="0"/>
          <c:extLst>
            <c:ext xmlns:c16="http://schemas.microsoft.com/office/drawing/2014/chart" uri="{C3380CC4-5D6E-409C-BE32-E72D297353CC}">
              <c16:uniqueId val="{00000001-34CF-48E5-B16D-EC27DB8E8EA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13.26</c:v>
                </c:pt>
                <c:pt idx="1">
                  <c:v>15.89</c:v>
                </c:pt>
                <c:pt idx="2">
                  <c:v>18.510000000000002</c:v>
                </c:pt>
                <c:pt idx="3">
                  <c:v>21.14</c:v>
                </c:pt>
                <c:pt idx="4">
                  <c:v>23.76</c:v>
                </c:pt>
              </c:numCache>
            </c:numRef>
          </c:val>
          <c:extLst>
            <c:ext xmlns:c16="http://schemas.microsoft.com/office/drawing/2014/chart" uri="{C3380CC4-5D6E-409C-BE32-E72D297353CC}">
              <c16:uniqueId val="{00000000-02E8-4852-9F5E-F33208D50D2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14.53</c:v>
                </c:pt>
                <c:pt idx="1">
                  <c:v>17.72</c:v>
                </c:pt>
                <c:pt idx="2">
                  <c:v>18.920000000000002</c:v>
                </c:pt>
                <c:pt idx="3">
                  <c:v>23.93</c:v>
                </c:pt>
                <c:pt idx="4">
                  <c:v>24.68</c:v>
                </c:pt>
              </c:numCache>
            </c:numRef>
          </c:val>
          <c:smooth val="0"/>
          <c:extLst>
            <c:ext xmlns:c16="http://schemas.microsoft.com/office/drawing/2014/chart" uri="{C3380CC4-5D6E-409C-BE32-E72D297353CC}">
              <c16:uniqueId val="{00000001-02E8-4852-9F5E-F33208D50D2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A8-4FD2-9654-53118B8AFE5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0.01</c:v>
                </c:pt>
              </c:numCache>
            </c:numRef>
          </c:val>
          <c:smooth val="0"/>
          <c:extLst>
            <c:ext xmlns:c16="http://schemas.microsoft.com/office/drawing/2014/chart" uri="{C3380CC4-5D6E-409C-BE32-E72D297353CC}">
              <c16:uniqueId val="{00000001-C6A8-4FD2-9654-53118B8AFE5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205.72</c:v>
                </c:pt>
                <c:pt idx="1">
                  <c:v>205.39</c:v>
                </c:pt>
                <c:pt idx="2">
                  <c:v>203.03</c:v>
                </c:pt>
                <c:pt idx="3">
                  <c:v>194.71</c:v>
                </c:pt>
                <c:pt idx="4">
                  <c:v>124.74</c:v>
                </c:pt>
              </c:numCache>
            </c:numRef>
          </c:val>
          <c:extLst>
            <c:ext xmlns:c16="http://schemas.microsoft.com/office/drawing/2014/chart" uri="{C3380CC4-5D6E-409C-BE32-E72D297353CC}">
              <c16:uniqueId val="{00000000-CFEA-4BBD-8B5D-03F66F47950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172.52</c:v>
                </c:pt>
                <c:pt idx="1">
                  <c:v>201.29</c:v>
                </c:pt>
                <c:pt idx="2">
                  <c:v>208.1</c:v>
                </c:pt>
                <c:pt idx="3">
                  <c:v>109.51</c:v>
                </c:pt>
                <c:pt idx="4">
                  <c:v>112.88</c:v>
                </c:pt>
              </c:numCache>
            </c:numRef>
          </c:val>
          <c:smooth val="0"/>
          <c:extLst>
            <c:ext xmlns:c16="http://schemas.microsoft.com/office/drawing/2014/chart" uri="{C3380CC4-5D6E-409C-BE32-E72D297353CC}">
              <c16:uniqueId val="{00000001-CFEA-4BBD-8B5D-03F66F47950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11.1</c:v>
                </c:pt>
                <c:pt idx="1">
                  <c:v>10.33</c:v>
                </c:pt>
                <c:pt idx="2">
                  <c:v>9.51</c:v>
                </c:pt>
                <c:pt idx="3">
                  <c:v>19.55</c:v>
                </c:pt>
                <c:pt idx="4">
                  <c:v>27.98</c:v>
                </c:pt>
              </c:numCache>
            </c:numRef>
          </c:val>
          <c:extLst>
            <c:ext xmlns:c16="http://schemas.microsoft.com/office/drawing/2014/chart" uri="{C3380CC4-5D6E-409C-BE32-E72D297353CC}">
              <c16:uniqueId val="{00000000-818E-4B36-A358-7682B210788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69.430000000000007</c:v>
                </c:pt>
                <c:pt idx="1">
                  <c:v>81.19</c:v>
                </c:pt>
                <c:pt idx="2">
                  <c:v>75.290000000000006</c:v>
                </c:pt>
                <c:pt idx="3">
                  <c:v>47.44</c:v>
                </c:pt>
                <c:pt idx="4">
                  <c:v>49.18</c:v>
                </c:pt>
              </c:numCache>
            </c:numRef>
          </c:val>
          <c:smooth val="0"/>
          <c:extLst>
            <c:ext xmlns:c16="http://schemas.microsoft.com/office/drawing/2014/chart" uri="{C3380CC4-5D6E-409C-BE32-E72D297353CC}">
              <c16:uniqueId val="{00000001-818E-4B36-A358-7682B210788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2623.8</c:v>
                </c:pt>
                <c:pt idx="1">
                  <c:v>2505.91</c:v>
                </c:pt>
                <c:pt idx="2">
                  <c:v>1861.52</c:v>
                </c:pt>
                <c:pt idx="3">
                  <c:v>1438.64</c:v>
                </c:pt>
                <c:pt idx="4">
                  <c:v>2216.5500000000002</c:v>
                </c:pt>
              </c:numCache>
            </c:numRef>
          </c:val>
          <c:extLst>
            <c:ext xmlns:c16="http://schemas.microsoft.com/office/drawing/2014/chart" uri="{C3380CC4-5D6E-409C-BE32-E72D297353CC}">
              <c16:uniqueId val="{00000000-F71D-4D7A-8C47-D512AA643D7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1243.71</c:v>
                </c:pt>
                <c:pt idx="4">
                  <c:v>1194.1500000000001</c:v>
                </c:pt>
              </c:numCache>
            </c:numRef>
          </c:val>
          <c:smooth val="0"/>
          <c:extLst>
            <c:ext xmlns:c16="http://schemas.microsoft.com/office/drawing/2014/chart" uri="{C3380CC4-5D6E-409C-BE32-E72D297353CC}">
              <c16:uniqueId val="{00000001-F71D-4D7A-8C47-D512AA643D7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78.52</c:v>
                </c:pt>
                <c:pt idx="1">
                  <c:v>83.66</c:v>
                </c:pt>
                <c:pt idx="2">
                  <c:v>85.53</c:v>
                </c:pt>
                <c:pt idx="3">
                  <c:v>100.01</c:v>
                </c:pt>
                <c:pt idx="4">
                  <c:v>100.32</c:v>
                </c:pt>
              </c:numCache>
            </c:numRef>
          </c:val>
          <c:extLst>
            <c:ext xmlns:c16="http://schemas.microsoft.com/office/drawing/2014/chart" uri="{C3380CC4-5D6E-409C-BE32-E72D297353CC}">
              <c16:uniqueId val="{00000000-0DBA-48DA-82D3-B2BA671E9A9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74.3</c:v>
                </c:pt>
                <c:pt idx="4">
                  <c:v>72.260000000000005</c:v>
                </c:pt>
              </c:numCache>
            </c:numRef>
          </c:val>
          <c:smooth val="0"/>
          <c:extLst>
            <c:ext xmlns:c16="http://schemas.microsoft.com/office/drawing/2014/chart" uri="{C3380CC4-5D6E-409C-BE32-E72D297353CC}">
              <c16:uniqueId val="{00000001-0DBA-48DA-82D3-B2BA671E9A9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210.65</c:v>
                </c:pt>
                <c:pt idx="1">
                  <c:v>199.13</c:v>
                </c:pt>
                <c:pt idx="2">
                  <c:v>195.84</c:v>
                </c:pt>
                <c:pt idx="3">
                  <c:v>167.81</c:v>
                </c:pt>
                <c:pt idx="4">
                  <c:v>167.97</c:v>
                </c:pt>
              </c:numCache>
            </c:numRef>
          </c:val>
          <c:extLst>
            <c:ext xmlns:c16="http://schemas.microsoft.com/office/drawing/2014/chart" uri="{C3380CC4-5D6E-409C-BE32-E72D297353CC}">
              <c16:uniqueId val="{00000000-CC25-47C6-B106-A26460C5149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221.81</c:v>
                </c:pt>
                <c:pt idx="4">
                  <c:v>230.02</c:v>
                </c:pt>
              </c:numCache>
            </c:numRef>
          </c:val>
          <c:smooth val="0"/>
          <c:extLst>
            <c:ext xmlns:c16="http://schemas.microsoft.com/office/drawing/2014/chart" uri="{C3380CC4-5D6E-409C-BE32-E72D297353CC}">
              <c16:uniqueId val="{00000001-CC25-47C6-B106-A26460C5149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羽咋市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21703</v>
      </c>
      <c r="AM8" s="50"/>
      <c r="AN8" s="50"/>
      <c r="AO8" s="50"/>
      <c r="AP8" s="50"/>
      <c r="AQ8" s="50"/>
      <c r="AR8" s="50"/>
      <c r="AS8" s="50"/>
      <c r="AT8" s="45">
        <f>データ!T6</f>
        <v>81.849999999999994</v>
      </c>
      <c r="AU8" s="45"/>
      <c r="AV8" s="45"/>
      <c r="AW8" s="45"/>
      <c r="AX8" s="45"/>
      <c r="AY8" s="45"/>
      <c r="AZ8" s="45"/>
      <c r="BA8" s="45"/>
      <c r="BB8" s="45">
        <f>データ!U6</f>
        <v>265.16000000000003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40.020000000000003</v>
      </c>
      <c r="J10" s="45"/>
      <c r="K10" s="45"/>
      <c r="L10" s="45"/>
      <c r="M10" s="45"/>
      <c r="N10" s="45"/>
      <c r="O10" s="45"/>
      <c r="P10" s="45">
        <f>データ!P6</f>
        <v>6.92</v>
      </c>
      <c r="Q10" s="45"/>
      <c r="R10" s="45"/>
      <c r="S10" s="45"/>
      <c r="T10" s="45"/>
      <c r="U10" s="45"/>
      <c r="V10" s="45"/>
      <c r="W10" s="45">
        <f>データ!Q6</f>
        <v>88.08</v>
      </c>
      <c r="X10" s="45"/>
      <c r="Y10" s="45"/>
      <c r="Z10" s="45"/>
      <c r="AA10" s="45"/>
      <c r="AB10" s="45"/>
      <c r="AC10" s="45"/>
      <c r="AD10" s="50">
        <f>データ!R6</f>
        <v>3402</v>
      </c>
      <c r="AE10" s="50"/>
      <c r="AF10" s="50"/>
      <c r="AG10" s="50"/>
      <c r="AH10" s="50"/>
      <c r="AI10" s="50"/>
      <c r="AJ10" s="50"/>
      <c r="AK10" s="2"/>
      <c r="AL10" s="50">
        <f>データ!V6</f>
        <v>1492</v>
      </c>
      <c r="AM10" s="50"/>
      <c r="AN10" s="50"/>
      <c r="AO10" s="50"/>
      <c r="AP10" s="50"/>
      <c r="AQ10" s="50"/>
      <c r="AR10" s="50"/>
      <c r="AS10" s="50"/>
      <c r="AT10" s="45">
        <f>データ!W6</f>
        <v>0.93</v>
      </c>
      <c r="AU10" s="45"/>
      <c r="AV10" s="45"/>
      <c r="AW10" s="45"/>
      <c r="AX10" s="45"/>
      <c r="AY10" s="45"/>
      <c r="AZ10" s="45"/>
      <c r="BA10" s="45"/>
      <c r="BB10" s="45">
        <f>データ!X6</f>
        <v>1604.3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iGB2hI5qqKSv3Pp1TCUO26aIqRJIsubdp8W89WUkwfUBuQgqBQExuHK8xO9iI0Zo0D6OEbndBLsn32S5s0wS6Q==" saltValue="uvh2x369x1OCGXMqCuloK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172073</v>
      </c>
      <c r="D6" s="33">
        <f t="shared" si="3"/>
        <v>46</v>
      </c>
      <c r="E6" s="33">
        <f t="shared" si="3"/>
        <v>17</v>
      </c>
      <c r="F6" s="33">
        <f t="shared" si="3"/>
        <v>4</v>
      </c>
      <c r="G6" s="33">
        <f t="shared" si="3"/>
        <v>0</v>
      </c>
      <c r="H6" s="33" t="str">
        <f t="shared" si="3"/>
        <v>石川県　羽咋市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40.020000000000003</v>
      </c>
      <c r="P6" s="34">
        <f t="shared" si="3"/>
        <v>6.92</v>
      </c>
      <c r="Q6" s="34">
        <f t="shared" si="3"/>
        <v>88.08</v>
      </c>
      <c r="R6" s="34">
        <f t="shared" si="3"/>
        <v>3402</v>
      </c>
      <c r="S6" s="34">
        <f t="shared" si="3"/>
        <v>21703</v>
      </c>
      <c r="T6" s="34">
        <f t="shared" si="3"/>
        <v>81.849999999999994</v>
      </c>
      <c r="U6" s="34">
        <f t="shared" si="3"/>
        <v>265.16000000000003</v>
      </c>
      <c r="V6" s="34">
        <f t="shared" si="3"/>
        <v>1492</v>
      </c>
      <c r="W6" s="34">
        <f t="shared" si="3"/>
        <v>0.93</v>
      </c>
      <c r="X6" s="34">
        <f t="shared" si="3"/>
        <v>1604.3</v>
      </c>
      <c r="Y6" s="35">
        <f>IF(Y7="",NA(),Y7)</f>
        <v>97.85</v>
      </c>
      <c r="Z6" s="35">
        <f t="shared" ref="Z6:AH6" si="4">IF(Z7="",NA(),Z7)</f>
        <v>99.66</v>
      </c>
      <c r="AA6" s="35">
        <f t="shared" si="4"/>
        <v>100.24</v>
      </c>
      <c r="AB6" s="35">
        <f t="shared" si="4"/>
        <v>100.67</v>
      </c>
      <c r="AC6" s="35">
        <f t="shared" si="4"/>
        <v>110.45</v>
      </c>
      <c r="AD6" s="35">
        <f t="shared" si="4"/>
        <v>96.83</v>
      </c>
      <c r="AE6" s="35">
        <f t="shared" si="4"/>
        <v>98.32</v>
      </c>
      <c r="AF6" s="35">
        <f t="shared" si="4"/>
        <v>98.04</v>
      </c>
      <c r="AG6" s="35">
        <f t="shared" si="4"/>
        <v>102.13</v>
      </c>
      <c r="AH6" s="35">
        <f t="shared" si="4"/>
        <v>101.72</v>
      </c>
      <c r="AI6" s="34" t="str">
        <f>IF(AI7="","",IF(AI7="-","【-】","【"&amp;SUBSTITUTE(TEXT(AI7,"#,##0.00"),"-","△")&amp;"】"))</f>
        <v>【101.92】</v>
      </c>
      <c r="AJ6" s="35">
        <f>IF(AJ7="",NA(),AJ7)</f>
        <v>205.72</v>
      </c>
      <c r="AK6" s="35">
        <f t="shared" ref="AK6:AS6" si="5">IF(AK7="",NA(),AK7)</f>
        <v>205.39</v>
      </c>
      <c r="AL6" s="35">
        <f t="shared" si="5"/>
        <v>203.03</v>
      </c>
      <c r="AM6" s="35">
        <f t="shared" si="5"/>
        <v>194.71</v>
      </c>
      <c r="AN6" s="35">
        <f t="shared" si="5"/>
        <v>124.74</v>
      </c>
      <c r="AO6" s="35">
        <f t="shared" si="5"/>
        <v>172.52</v>
      </c>
      <c r="AP6" s="35">
        <f t="shared" si="5"/>
        <v>201.29</v>
      </c>
      <c r="AQ6" s="35">
        <f t="shared" si="5"/>
        <v>208.1</v>
      </c>
      <c r="AR6" s="35">
        <f t="shared" si="5"/>
        <v>109.51</v>
      </c>
      <c r="AS6" s="35">
        <f t="shared" si="5"/>
        <v>112.88</v>
      </c>
      <c r="AT6" s="34" t="str">
        <f>IF(AT7="","",IF(AT7="-","【-】","【"&amp;SUBSTITUTE(TEXT(AT7,"#,##0.00"),"-","△")&amp;"】"))</f>
        <v>【88.06】</v>
      </c>
      <c r="AU6" s="35">
        <f>IF(AU7="",NA(),AU7)</f>
        <v>11.1</v>
      </c>
      <c r="AV6" s="35">
        <f t="shared" ref="AV6:BD6" si="6">IF(AV7="",NA(),AV7)</f>
        <v>10.33</v>
      </c>
      <c r="AW6" s="35">
        <f t="shared" si="6"/>
        <v>9.51</v>
      </c>
      <c r="AX6" s="35">
        <f t="shared" si="6"/>
        <v>19.55</v>
      </c>
      <c r="AY6" s="35">
        <f t="shared" si="6"/>
        <v>27.98</v>
      </c>
      <c r="AZ6" s="35">
        <f t="shared" si="6"/>
        <v>69.430000000000007</v>
      </c>
      <c r="BA6" s="35">
        <f t="shared" si="6"/>
        <v>81.19</v>
      </c>
      <c r="BB6" s="35">
        <f t="shared" si="6"/>
        <v>75.290000000000006</v>
      </c>
      <c r="BC6" s="35">
        <f t="shared" si="6"/>
        <v>47.44</v>
      </c>
      <c r="BD6" s="35">
        <f t="shared" si="6"/>
        <v>49.18</v>
      </c>
      <c r="BE6" s="34" t="str">
        <f>IF(BE7="","",IF(BE7="-","【-】","【"&amp;SUBSTITUTE(TEXT(BE7,"#,##0.00"),"-","△")&amp;"】"))</f>
        <v>【54.23】</v>
      </c>
      <c r="BF6" s="35">
        <f>IF(BF7="",NA(),BF7)</f>
        <v>2623.8</v>
      </c>
      <c r="BG6" s="35">
        <f t="shared" ref="BG6:BO6" si="7">IF(BG7="",NA(),BG7)</f>
        <v>2505.91</v>
      </c>
      <c r="BH6" s="35">
        <f t="shared" si="7"/>
        <v>1861.52</v>
      </c>
      <c r="BI6" s="35">
        <f t="shared" si="7"/>
        <v>1438.64</v>
      </c>
      <c r="BJ6" s="35">
        <f t="shared" si="7"/>
        <v>2216.5500000000002</v>
      </c>
      <c r="BK6" s="35">
        <f t="shared" si="7"/>
        <v>1671.86</v>
      </c>
      <c r="BL6" s="35">
        <f t="shared" si="7"/>
        <v>1673.47</v>
      </c>
      <c r="BM6" s="35">
        <f t="shared" si="7"/>
        <v>1592.72</v>
      </c>
      <c r="BN6" s="35">
        <f t="shared" si="7"/>
        <v>1243.71</v>
      </c>
      <c r="BO6" s="35">
        <f t="shared" si="7"/>
        <v>1194.1500000000001</v>
      </c>
      <c r="BP6" s="34" t="str">
        <f>IF(BP7="","",IF(BP7="-","【-】","【"&amp;SUBSTITUTE(TEXT(BP7,"#,##0.00"),"-","△")&amp;"】"))</f>
        <v>【1,209.40】</v>
      </c>
      <c r="BQ6" s="35">
        <f>IF(BQ7="",NA(),BQ7)</f>
        <v>78.52</v>
      </c>
      <c r="BR6" s="35">
        <f t="shared" ref="BR6:BZ6" si="8">IF(BR7="",NA(),BR7)</f>
        <v>83.66</v>
      </c>
      <c r="BS6" s="35">
        <f t="shared" si="8"/>
        <v>85.53</v>
      </c>
      <c r="BT6" s="35">
        <f t="shared" si="8"/>
        <v>100.01</v>
      </c>
      <c r="BU6" s="35">
        <f t="shared" si="8"/>
        <v>100.32</v>
      </c>
      <c r="BV6" s="35">
        <f t="shared" si="8"/>
        <v>50.54</v>
      </c>
      <c r="BW6" s="35">
        <f t="shared" si="8"/>
        <v>49.22</v>
      </c>
      <c r="BX6" s="35">
        <f t="shared" si="8"/>
        <v>53.7</v>
      </c>
      <c r="BY6" s="35">
        <f t="shared" si="8"/>
        <v>74.3</v>
      </c>
      <c r="BZ6" s="35">
        <f t="shared" si="8"/>
        <v>72.260000000000005</v>
      </c>
      <c r="CA6" s="34" t="str">
        <f>IF(CA7="","",IF(CA7="-","【-】","【"&amp;SUBSTITUTE(TEXT(CA7,"#,##0.00"),"-","△")&amp;"】"))</f>
        <v>【74.48】</v>
      </c>
      <c r="CB6" s="35">
        <f>IF(CB7="",NA(),CB7)</f>
        <v>210.65</v>
      </c>
      <c r="CC6" s="35">
        <f t="shared" ref="CC6:CK6" si="9">IF(CC7="",NA(),CC7)</f>
        <v>199.13</v>
      </c>
      <c r="CD6" s="35">
        <f t="shared" si="9"/>
        <v>195.84</v>
      </c>
      <c r="CE6" s="35">
        <f t="shared" si="9"/>
        <v>167.81</v>
      </c>
      <c r="CF6" s="35">
        <f t="shared" si="9"/>
        <v>167.97</v>
      </c>
      <c r="CG6" s="35">
        <f t="shared" si="9"/>
        <v>320.36</v>
      </c>
      <c r="CH6" s="35">
        <f t="shared" si="9"/>
        <v>332.02</v>
      </c>
      <c r="CI6" s="35">
        <f t="shared" si="9"/>
        <v>300.35000000000002</v>
      </c>
      <c r="CJ6" s="35">
        <f t="shared" si="9"/>
        <v>221.81</v>
      </c>
      <c r="CK6" s="35">
        <f t="shared" si="9"/>
        <v>230.02</v>
      </c>
      <c r="CL6" s="34" t="str">
        <f>IF(CL7="","",IF(CL7="-","【-】","【"&amp;SUBSTITUTE(TEXT(CL7,"#,##0.00"),"-","△")&amp;"】"))</f>
        <v>【219.46】</v>
      </c>
      <c r="CM6" s="35">
        <f>IF(CM7="",NA(),CM7)</f>
        <v>46.25</v>
      </c>
      <c r="CN6" s="35">
        <f t="shared" ref="CN6:CV6" si="10">IF(CN7="",NA(),CN7)</f>
        <v>42.68</v>
      </c>
      <c r="CO6" s="35">
        <f t="shared" si="10"/>
        <v>42.68</v>
      </c>
      <c r="CP6" s="35">
        <f t="shared" si="10"/>
        <v>42.32</v>
      </c>
      <c r="CQ6" s="35">
        <f t="shared" si="10"/>
        <v>40.71</v>
      </c>
      <c r="CR6" s="35">
        <f t="shared" si="10"/>
        <v>34.74</v>
      </c>
      <c r="CS6" s="35">
        <f t="shared" si="10"/>
        <v>36.65</v>
      </c>
      <c r="CT6" s="35">
        <f t="shared" si="10"/>
        <v>37.72</v>
      </c>
      <c r="CU6" s="35">
        <f t="shared" si="10"/>
        <v>43.36</v>
      </c>
      <c r="CV6" s="35">
        <f t="shared" si="10"/>
        <v>42.56</v>
      </c>
      <c r="CW6" s="34" t="str">
        <f>IF(CW7="","",IF(CW7="-","【-】","【"&amp;SUBSTITUTE(TEXT(CW7,"#,##0.00"),"-","△")&amp;"】"))</f>
        <v>【42.82】</v>
      </c>
      <c r="CX6" s="35">
        <f>IF(CX7="",NA(),CX7)</f>
        <v>67.33</v>
      </c>
      <c r="CY6" s="35">
        <f t="shared" ref="CY6:DG6" si="11">IF(CY7="",NA(),CY7)</f>
        <v>67.569999999999993</v>
      </c>
      <c r="CZ6" s="35">
        <f t="shared" si="11"/>
        <v>69.400000000000006</v>
      </c>
      <c r="DA6" s="35">
        <f t="shared" si="11"/>
        <v>70.77</v>
      </c>
      <c r="DB6" s="35">
        <f t="shared" si="11"/>
        <v>73.06</v>
      </c>
      <c r="DC6" s="35">
        <f t="shared" si="11"/>
        <v>70.14</v>
      </c>
      <c r="DD6" s="35">
        <f t="shared" si="11"/>
        <v>68.83</v>
      </c>
      <c r="DE6" s="35">
        <f t="shared" si="11"/>
        <v>68.459999999999994</v>
      </c>
      <c r="DF6" s="35">
        <f t="shared" si="11"/>
        <v>83.06</v>
      </c>
      <c r="DG6" s="35">
        <f t="shared" si="11"/>
        <v>83.32</v>
      </c>
      <c r="DH6" s="34" t="str">
        <f>IF(DH7="","",IF(DH7="-","【-】","【"&amp;SUBSTITUTE(TEXT(DH7,"#,##0.00"),"-","△")&amp;"】"))</f>
        <v>【83.36】</v>
      </c>
      <c r="DI6" s="35">
        <f>IF(DI7="",NA(),DI7)</f>
        <v>13.26</v>
      </c>
      <c r="DJ6" s="35">
        <f t="shared" ref="DJ6:DR6" si="12">IF(DJ7="",NA(),DJ7)</f>
        <v>15.89</v>
      </c>
      <c r="DK6" s="35">
        <f t="shared" si="12"/>
        <v>18.510000000000002</v>
      </c>
      <c r="DL6" s="35">
        <f t="shared" si="12"/>
        <v>21.14</v>
      </c>
      <c r="DM6" s="35">
        <f t="shared" si="12"/>
        <v>23.76</v>
      </c>
      <c r="DN6" s="35">
        <f t="shared" si="12"/>
        <v>14.53</v>
      </c>
      <c r="DO6" s="35">
        <f t="shared" si="12"/>
        <v>17.72</v>
      </c>
      <c r="DP6" s="35">
        <f t="shared" si="12"/>
        <v>18.920000000000002</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0.09</v>
      </c>
      <c r="EN6" s="35">
        <f t="shared" si="14"/>
        <v>0.13</v>
      </c>
      <c r="EO6" s="34" t="str">
        <f>IF(EO7="","",IF(EO7="-","【-】","【"&amp;SUBSTITUTE(TEXT(EO7,"#,##0.00"),"-","△")&amp;"】"))</f>
        <v>【0.12】</v>
      </c>
    </row>
    <row r="7" spans="1:148" s="36" customFormat="1" x14ac:dyDescent="0.15">
      <c r="A7" s="28"/>
      <c r="B7" s="37">
        <v>2018</v>
      </c>
      <c r="C7" s="37">
        <v>172073</v>
      </c>
      <c r="D7" s="37">
        <v>46</v>
      </c>
      <c r="E7" s="37">
        <v>17</v>
      </c>
      <c r="F7" s="37">
        <v>4</v>
      </c>
      <c r="G7" s="37">
        <v>0</v>
      </c>
      <c r="H7" s="37" t="s">
        <v>96</v>
      </c>
      <c r="I7" s="37" t="s">
        <v>97</v>
      </c>
      <c r="J7" s="37" t="s">
        <v>98</v>
      </c>
      <c r="K7" s="37" t="s">
        <v>99</v>
      </c>
      <c r="L7" s="37" t="s">
        <v>100</v>
      </c>
      <c r="M7" s="37" t="s">
        <v>101</v>
      </c>
      <c r="N7" s="38" t="s">
        <v>102</v>
      </c>
      <c r="O7" s="38">
        <v>40.020000000000003</v>
      </c>
      <c r="P7" s="38">
        <v>6.92</v>
      </c>
      <c r="Q7" s="38">
        <v>88.08</v>
      </c>
      <c r="R7" s="38">
        <v>3402</v>
      </c>
      <c r="S7" s="38">
        <v>21703</v>
      </c>
      <c r="T7" s="38">
        <v>81.849999999999994</v>
      </c>
      <c r="U7" s="38">
        <v>265.16000000000003</v>
      </c>
      <c r="V7" s="38">
        <v>1492</v>
      </c>
      <c r="W7" s="38">
        <v>0.93</v>
      </c>
      <c r="X7" s="38">
        <v>1604.3</v>
      </c>
      <c r="Y7" s="38">
        <v>97.85</v>
      </c>
      <c r="Z7" s="38">
        <v>99.66</v>
      </c>
      <c r="AA7" s="38">
        <v>100.24</v>
      </c>
      <c r="AB7" s="38">
        <v>100.67</v>
      </c>
      <c r="AC7" s="38">
        <v>110.45</v>
      </c>
      <c r="AD7" s="38">
        <v>96.83</v>
      </c>
      <c r="AE7" s="38">
        <v>98.32</v>
      </c>
      <c r="AF7" s="38">
        <v>98.04</v>
      </c>
      <c r="AG7" s="38">
        <v>102.13</v>
      </c>
      <c r="AH7" s="38">
        <v>101.72</v>
      </c>
      <c r="AI7" s="38">
        <v>101.92</v>
      </c>
      <c r="AJ7" s="38">
        <v>205.72</v>
      </c>
      <c r="AK7" s="38">
        <v>205.39</v>
      </c>
      <c r="AL7" s="38">
        <v>203.03</v>
      </c>
      <c r="AM7" s="38">
        <v>194.71</v>
      </c>
      <c r="AN7" s="38">
        <v>124.74</v>
      </c>
      <c r="AO7" s="38">
        <v>172.52</v>
      </c>
      <c r="AP7" s="38">
        <v>201.29</v>
      </c>
      <c r="AQ7" s="38">
        <v>208.1</v>
      </c>
      <c r="AR7" s="38">
        <v>109.51</v>
      </c>
      <c r="AS7" s="38">
        <v>112.88</v>
      </c>
      <c r="AT7" s="38">
        <v>88.06</v>
      </c>
      <c r="AU7" s="38">
        <v>11.1</v>
      </c>
      <c r="AV7" s="38">
        <v>10.33</v>
      </c>
      <c r="AW7" s="38">
        <v>9.51</v>
      </c>
      <c r="AX7" s="38">
        <v>19.55</v>
      </c>
      <c r="AY7" s="38">
        <v>27.98</v>
      </c>
      <c r="AZ7" s="38">
        <v>69.430000000000007</v>
      </c>
      <c r="BA7" s="38">
        <v>81.19</v>
      </c>
      <c r="BB7" s="38">
        <v>75.290000000000006</v>
      </c>
      <c r="BC7" s="38">
        <v>47.44</v>
      </c>
      <c r="BD7" s="38">
        <v>49.18</v>
      </c>
      <c r="BE7" s="38">
        <v>54.23</v>
      </c>
      <c r="BF7" s="38">
        <v>2623.8</v>
      </c>
      <c r="BG7" s="38">
        <v>2505.91</v>
      </c>
      <c r="BH7" s="38">
        <v>1861.52</v>
      </c>
      <c r="BI7" s="38">
        <v>1438.64</v>
      </c>
      <c r="BJ7" s="38">
        <v>2216.5500000000002</v>
      </c>
      <c r="BK7" s="38">
        <v>1671.86</v>
      </c>
      <c r="BL7" s="38">
        <v>1673.47</v>
      </c>
      <c r="BM7" s="38">
        <v>1592.72</v>
      </c>
      <c r="BN7" s="38">
        <v>1243.71</v>
      </c>
      <c r="BO7" s="38">
        <v>1194.1500000000001</v>
      </c>
      <c r="BP7" s="38">
        <v>1209.4000000000001</v>
      </c>
      <c r="BQ7" s="38">
        <v>78.52</v>
      </c>
      <c r="BR7" s="38">
        <v>83.66</v>
      </c>
      <c r="BS7" s="38">
        <v>85.53</v>
      </c>
      <c r="BT7" s="38">
        <v>100.01</v>
      </c>
      <c r="BU7" s="38">
        <v>100.32</v>
      </c>
      <c r="BV7" s="38">
        <v>50.54</v>
      </c>
      <c r="BW7" s="38">
        <v>49.22</v>
      </c>
      <c r="BX7" s="38">
        <v>53.7</v>
      </c>
      <c r="BY7" s="38">
        <v>74.3</v>
      </c>
      <c r="BZ7" s="38">
        <v>72.260000000000005</v>
      </c>
      <c r="CA7" s="38">
        <v>74.48</v>
      </c>
      <c r="CB7" s="38">
        <v>210.65</v>
      </c>
      <c r="CC7" s="38">
        <v>199.13</v>
      </c>
      <c r="CD7" s="38">
        <v>195.84</v>
      </c>
      <c r="CE7" s="38">
        <v>167.81</v>
      </c>
      <c r="CF7" s="38">
        <v>167.97</v>
      </c>
      <c r="CG7" s="38">
        <v>320.36</v>
      </c>
      <c r="CH7" s="38">
        <v>332.02</v>
      </c>
      <c r="CI7" s="38">
        <v>300.35000000000002</v>
      </c>
      <c r="CJ7" s="38">
        <v>221.81</v>
      </c>
      <c r="CK7" s="38">
        <v>230.02</v>
      </c>
      <c r="CL7" s="38">
        <v>219.46</v>
      </c>
      <c r="CM7" s="38">
        <v>46.25</v>
      </c>
      <c r="CN7" s="38">
        <v>42.68</v>
      </c>
      <c r="CO7" s="38">
        <v>42.68</v>
      </c>
      <c r="CP7" s="38">
        <v>42.32</v>
      </c>
      <c r="CQ7" s="38">
        <v>40.71</v>
      </c>
      <c r="CR7" s="38">
        <v>34.74</v>
      </c>
      <c r="CS7" s="38">
        <v>36.65</v>
      </c>
      <c r="CT7" s="38">
        <v>37.72</v>
      </c>
      <c r="CU7" s="38">
        <v>43.36</v>
      </c>
      <c r="CV7" s="38">
        <v>42.56</v>
      </c>
      <c r="CW7" s="38">
        <v>42.82</v>
      </c>
      <c r="CX7" s="38">
        <v>67.33</v>
      </c>
      <c r="CY7" s="38">
        <v>67.569999999999993</v>
      </c>
      <c r="CZ7" s="38">
        <v>69.400000000000006</v>
      </c>
      <c r="DA7" s="38">
        <v>70.77</v>
      </c>
      <c r="DB7" s="38">
        <v>73.06</v>
      </c>
      <c r="DC7" s="38">
        <v>70.14</v>
      </c>
      <c r="DD7" s="38">
        <v>68.83</v>
      </c>
      <c r="DE7" s="38">
        <v>68.459999999999994</v>
      </c>
      <c r="DF7" s="38">
        <v>83.06</v>
      </c>
      <c r="DG7" s="38">
        <v>83.32</v>
      </c>
      <c r="DH7" s="38">
        <v>83.36</v>
      </c>
      <c r="DI7" s="38">
        <v>13.26</v>
      </c>
      <c r="DJ7" s="38">
        <v>15.89</v>
      </c>
      <c r="DK7" s="38">
        <v>18.510000000000002</v>
      </c>
      <c r="DL7" s="38">
        <v>21.14</v>
      </c>
      <c r="DM7" s="38">
        <v>23.76</v>
      </c>
      <c r="DN7" s="38">
        <v>14.53</v>
      </c>
      <c r="DO7" s="38">
        <v>17.72</v>
      </c>
      <c r="DP7" s="38">
        <v>18.920000000000002</v>
      </c>
      <c r="DQ7" s="38">
        <v>23.93</v>
      </c>
      <c r="DR7" s="38">
        <v>24.68</v>
      </c>
      <c r="DS7" s="38">
        <v>24.88</v>
      </c>
      <c r="DT7" s="38">
        <v>0</v>
      </c>
      <c r="DU7" s="38">
        <v>0</v>
      </c>
      <c r="DV7" s="38">
        <v>0</v>
      </c>
      <c r="DW7" s="38">
        <v>0</v>
      </c>
      <c r="DX7" s="38">
        <v>0</v>
      </c>
      <c r="DY7" s="38">
        <v>0</v>
      </c>
      <c r="DZ7" s="38">
        <v>0</v>
      </c>
      <c r="EA7" s="38">
        <v>0</v>
      </c>
      <c r="EB7" s="38">
        <v>0</v>
      </c>
      <c r="EC7" s="38">
        <v>0.01</v>
      </c>
      <c r="ED7" s="38">
        <v>0.01</v>
      </c>
      <c r="EE7" s="38">
        <v>0</v>
      </c>
      <c r="EF7" s="38">
        <v>0</v>
      </c>
      <c r="EG7" s="38">
        <v>0</v>
      </c>
      <c r="EH7" s="38">
        <v>0</v>
      </c>
      <c r="EI7" s="38">
        <v>0</v>
      </c>
      <c r="EJ7" s="38">
        <v>0.08</v>
      </c>
      <c r="EK7" s="38">
        <v>0.26</v>
      </c>
      <c r="EL7" s="38">
        <v>0.13</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seibi</cp:lastModifiedBy>
  <dcterms:created xsi:type="dcterms:W3CDTF">2019-12-05T04:49:38Z</dcterms:created>
  <dcterms:modified xsi:type="dcterms:W3CDTF">2020-02-10T08:52:43Z</dcterms:modified>
  <cp:category/>
</cp:coreProperties>
</file>