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727"/>
  <workbookPr/>
  <mc:AlternateContent xmlns:mc="http://schemas.openxmlformats.org/markup-compatibility/2006">
    <mc:Choice Requires="x15">
      <x15ac:absPath xmlns:x15ac="http://schemas.microsoft.com/office/spreadsheetml/2010/11/ac" url="C:\Users\seibi\Desktop\【依頼】公営企業に係る経営比較分析表（平成30年度決算）の分析等について\【経営比較分析表】2018_172073_46_1718\"/>
    </mc:Choice>
  </mc:AlternateContent>
  <xr:revisionPtr revIDLastSave="0" documentId="13_ncr:1_{D175BDB7-6CD4-4AB1-881F-E8582D292E90}" xr6:coauthVersionLast="43" xr6:coauthVersionMax="43" xr10:uidLastSave="{00000000-0000-0000-0000-000000000000}"/>
  <workbookProtection workbookAlgorithmName="SHA-512" workbookHashValue="Bpir7NiaiV0dpXyYypcLVnpIakyW46b1xAgLOnHjMdn7iwS4pEof9QYCUMS+JpdU+eXw8iFvlXfCvO5WYnaVpQ==" workbookSaltValue="0cbsNq2U6CWI3JXaEwF3eA==" workbookSpinCount="100000" lockStructure="1"/>
  <bookViews>
    <workbookView xWindow="-120" yWindow="-120" windowWidth="19440" windowHeight="15150" xr2:uid="{00000000-000D-0000-FFFF-FFFF00000000}"/>
  </bookViews>
  <sheets>
    <sheet name="法適用_下水道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AL8" i="4" s="1"/>
  <c r="R6" i="5"/>
  <c r="AD10" i="4" s="1"/>
  <c r="Q6" i="5"/>
  <c r="P6" i="5"/>
  <c r="O6" i="5"/>
  <c r="I10" i="4" s="1"/>
  <c r="N6" i="5"/>
  <c r="M6" i="5"/>
  <c r="L6" i="5"/>
  <c r="K6" i="5"/>
  <c r="J6" i="5"/>
  <c r="I8" i="4" s="1"/>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I85" i="4"/>
  <c r="H85" i="4"/>
  <c r="G85" i="4"/>
  <c r="E85" i="4"/>
  <c r="BB10" i="4"/>
  <c r="AT10" i="4"/>
  <c r="W10" i="4"/>
  <c r="P10" i="4"/>
  <c r="B10" i="4"/>
  <c r="BB8" i="4"/>
  <c r="AT8" i="4"/>
  <c r="AD8" i="4"/>
  <c r="W8" i="4"/>
  <c r="P8" i="4"/>
  <c r="B8" i="4"/>
  <c r="B6" i="4"/>
  <c r="C10" i="5" l="1"/>
  <c r="D10" i="5"/>
  <c r="E10" i="5"/>
  <c r="B10" i="5"/>
</calcChain>
</file>

<file path=xl/sharedStrings.xml><?xml version="1.0" encoding="utf-8"?>
<sst xmlns="http://schemas.openxmlformats.org/spreadsheetml/2006/main" count="223" uniqueCount="111">
  <si>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</si>
  <si>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</si>
  <si>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</si>
  <si>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</si>
  <si>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</si>
  <si>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</si>
  <si>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</si>
  <si>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</si>
  <si>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</si>
  <si>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</si>
  <si>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</si>
  <si>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</si>
  <si>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</si>
  <si>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</si>
  <si>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</si>
  <si>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</si>
  <si>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</si>
  <si>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</si>
  <si>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</si>
  <si>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</si>
  <si>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</si>
  <si>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</si>
  <si>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</si>
  <si>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</si>
  <si>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</si>
  <si>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</si>
  <si>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</si>
  <si>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</si>
  <si>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</si>
  <si>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</si>
  <si>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</si>
  <si>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</si>
  <si>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</si>
  <si>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</si>
  <si>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</si>
  <si>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</si>
  <si>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</si>
  <si>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</si>
  <si>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</si>
  <si>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</si>
  <si>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</si>
  <si>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</si>
  <si>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</si>
  <si>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</si>
  <si>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</si>
  <si>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</si>
  <si>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</si>
  <si>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</si>
  <si>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</si>
  <si>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</si>
  <si>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</si>
  <si>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</si>
  <si>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</si>
  <si>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</si>
  <si>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</si>
  <si>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</si>
  <si>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</si>
  <si>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</si>
  <si>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</si>
  <si>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</si>
  <si>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</si>
  <si>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</si>
  <si>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</si>
  <si>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</si>
  <si>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</si>
  <si>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</si>
  <si>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</si>
  <si>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</si>
  <si>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</si>
  <si>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</si>
  <si>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</si>
  <si>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</si>
  <si>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</si>
  <si>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</si>
  <si>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</si>
  <si>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</si>
  <si>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</si>
  <si>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</si>
  <si>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</si>
  <si>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</si>
  <si>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</si>
  <si>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</si>
  <si>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</si>
  <si>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</si>
  <si>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</si>
  <si>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</si>
  <si>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</si>
  <si>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</si>
  <si>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</si>
  <si>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</si>
  <si>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</si>
  <si>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</si>
  <si>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</si>
  <si>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</si>
  <si>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</si>
  <si>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</si>
  <si>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石川県　羽咋市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</si>
  <si>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</si>
  <si>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</si>
  <si>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</si>
  <si>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</si>
  <si>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</si>
  <si>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</si>
  <si>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</si>
  <si>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</si>
  <si>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</si>
  <si>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</si>
  <si>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</si>
  <si>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①今後老朽化していく施設の更新費用や維持管理費について検討し、H27年度より、公共下水道事業への統合整備事業を行っている。     </t>
    <phoneticPr fontId="4"/>
  </si>
  <si>
    <t>平成23年度より法適化し、経理内容の明確化と透明性の向上を図っている。また、平成26年度の使用料改定や施設の統廃合等により、効率的かつ健全経営に努めている一方、人口減少に伴う使用料収入の減少や施設の老朽化および多額な企業債残高など、課題も多い。
 将来にわたって安定的に事業を継続していくために、中長期的な経営計画を策定し、施設の長寿命化や各処理施設の統廃合などに取り組んでいく。</t>
    <phoneticPr fontId="4"/>
  </si>
  <si>
    <t>①②③H23年に法適用した以降も、事業費に対する使用料収入等が不足し赤字経営が続いていたため、H26年度より料金改定を行い、収支の改善、累積欠損金の解消に向け取り組んでいる。
 ④下水道建設に伴い発行した企業債の償還金が多大なため、事業規模に対する残高が平均値を上回っている。
 ⑤H26年4月より使用料改定を行い、適正な使用料収入の確保に努めている。
 ⑥維持管理費の削減等のため、H27年度より公共下水道との統合整備事業を行っている。
 ⑦⑧類似団体の平均値を上回っているが、事業の効率化を図るため、平成28年度より農業集落排水処理区を、順次公共下水道処理区へ統合を行っており、令和元年度末に完了する予定である。</t>
    <rPh sb="65" eb="67">
      <t>カイゼン</t>
    </rPh>
    <rPh sb="290" eb="291">
      <t>オコナ</t>
    </rPh>
    <rPh sb="296" eb="298">
      <t>レイワ</t>
    </rPh>
    <rPh sb="298" eb="300">
      <t>ガンネン</t>
    </rPh>
    <rPh sb="300" eb="301">
      <t>ド</t>
    </rPh>
    <rPh sb="301" eb="302">
      <t>マツ</t>
    </rPh>
    <rPh sb="303" eb="305">
      <t>カンリョウ</t>
    </rPh>
    <rPh sb="307" eb="309">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</si>
</sst>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274-4874-9B6D-CFC1BEF4D221}"/>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0.01</c:v>
                </c:pt>
                <c:pt idx="2">
                  <c:v>2.0499999999999998</c:v>
                </c:pt>
                <c:pt idx="3">
                  <c:v>0.01</c:v>
                </c:pt>
                <c:pt idx="4">
                  <c:v>0.01</c:v>
                </c:pt>
              </c:numCache>
            </c:numRef>
          </c:val>
          <c:smooth val="0"/>
          <c:extLst>
            <c:ext xmlns:c16="http://schemas.microsoft.com/office/drawing/2014/chart" uri="{C3380CC4-5D6E-409C-BE32-E72D297353CC}">
              <c16:uniqueId val="{00000001-1274-4874-9B6D-CFC1BEF4D221}"/>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ge"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65.81</c:v>
                </c:pt>
                <c:pt idx="1">
                  <c:v>82.5</c:v>
                </c:pt>
                <c:pt idx="2">
                  <c:v>52.09</c:v>
                </c:pt>
                <c:pt idx="3">
                  <c:v>64.47</c:v>
                </c:pt>
                <c:pt idx="4">
                  <c:v>30.69</c:v>
                </c:pt>
              </c:numCache>
            </c:numRef>
          </c:val>
          <c:extLst>
            <c:ext xmlns:c16="http://schemas.microsoft.com/office/drawing/2014/chart" uri="{C3380CC4-5D6E-409C-BE32-E72D297353CC}">
              <c16:uniqueId val="{00000000-528E-4527-876B-6476BEA1943C}"/>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53.24</c:v>
                </c:pt>
                <c:pt idx="1">
                  <c:v>52.31</c:v>
                </c:pt>
                <c:pt idx="2">
                  <c:v>60.65</c:v>
                </c:pt>
                <c:pt idx="3">
                  <c:v>51.75</c:v>
                </c:pt>
                <c:pt idx="4">
                  <c:v>50.68</c:v>
                </c:pt>
              </c:numCache>
            </c:numRef>
          </c:val>
          <c:smooth val="0"/>
          <c:extLst>
            <c:ext xmlns:c16="http://schemas.microsoft.com/office/drawing/2014/chart" uri="{C3380CC4-5D6E-409C-BE32-E72D297353CC}">
              <c16:uniqueId val="{00000001-528E-4527-876B-6476BEA1943C}"/>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ge"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91.32</c:v>
                </c:pt>
                <c:pt idx="1">
                  <c:v>89.95</c:v>
                </c:pt>
                <c:pt idx="2">
                  <c:v>90.41</c:v>
                </c:pt>
                <c:pt idx="3">
                  <c:v>90.49</c:v>
                </c:pt>
                <c:pt idx="4">
                  <c:v>92.86</c:v>
                </c:pt>
              </c:numCache>
            </c:numRef>
          </c:val>
          <c:extLst>
            <c:ext xmlns:c16="http://schemas.microsoft.com/office/drawing/2014/chart" uri="{C3380CC4-5D6E-409C-BE32-E72D297353CC}">
              <c16:uniqueId val="{00000000-59C5-4BE5-8A04-D309779B1AB8}"/>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84.07</c:v>
                </c:pt>
                <c:pt idx="1">
                  <c:v>84.32</c:v>
                </c:pt>
                <c:pt idx="2">
                  <c:v>84.58</c:v>
                </c:pt>
                <c:pt idx="3">
                  <c:v>84.84</c:v>
                </c:pt>
                <c:pt idx="4">
                  <c:v>84.86</c:v>
                </c:pt>
              </c:numCache>
            </c:numRef>
          </c:val>
          <c:smooth val="0"/>
          <c:extLst>
            <c:ext xmlns:c16="http://schemas.microsoft.com/office/drawing/2014/chart" uri="{C3380CC4-5D6E-409C-BE32-E72D297353CC}">
              <c16:uniqueId val="{00000001-59C5-4BE5-8A04-D309779B1AB8}"/>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ge"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93.36</c:v>
                </c:pt>
                <c:pt idx="1">
                  <c:v>94.99</c:v>
                </c:pt>
                <c:pt idx="2">
                  <c:v>104.75</c:v>
                </c:pt>
                <c:pt idx="3">
                  <c:v>122.58</c:v>
                </c:pt>
                <c:pt idx="4">
                  <c:v>127.21</c:v>
                </c:pt>
              </c:numCache>
            </c:numRef>
          </c:val>
          <c:extLst>
            <c:ext xmlns:c16="http://schemas.microsoft.com/office/drawing/2014/chart" uri="{C3380CC4-5D6E-409C-BE32-E72D297353CC}">
              <c16:uniqueId val="{00000000-4F57-44A1-B6B1-79409132ABE0}"/>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97.53</c:v>
                </c:pt>
                <c:pt idx="1">
                  <c:v>99.64</c:v>
                </c:pt>
                <c:pt idx="2">
                  <c:v>99.66</c:v>
                </c:pt>
                <c:pt idx="3">
                  <c:v>100.95</c:v>
                </c:pt>
                <c:pt idx="4">
                  <c:v>101.77</c:v>
                </c:pt>
              </c:numCache>
            </c:numRef>
          </c:val>
          <c:smooth val="0"/>
          <c:extLst>
            <c:ext xmlns:c16="http://schemas.microsoft.com/office/drawing/2014/chart" uri="{C3380CC4-5D6E-409C-BE32-E72D297353CC}">
              <c16:uniqueId val="{00000001-4F57-44A1-B6B1-79409132ABE0}"/>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ge"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14.96</c:v>
                </c:pt>
                <c:pt idx="1">
                  <c:v>18.23</c:v>
                </c:pt>
                <c:pt idx="2">
                  <c:v>21.42</c:v>
                </c:pt>
                <c:pt idx="3">
                  <c:v>24.27</c:v>
                </c:pt>
                <c:pt idx="4">
                  <c:v>26.83</c:v>
                </c:pt>
              </c:numCache>
            </c:numRef>
          </c:val>
          <c:extLst>
            <c:ext xmlns:c16="http://schemas.microsoft.com/office/drawing/2014/chart" uri="{C3380CC4-5D6E-409C-BE32-E72D297353CC}">
              <c16:uniqueId val="{00000000-2959-406B-978A-57534C60600F}"/>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20.68</c:v>
                </c:pt>
                <c:pt idx="1">
                  <c:v>22.41</c:v>
                </c:pt>
                <c:pt idx="2">
                  <c:v>22.9</c:v>
                </c:pt>
                <c:pt idx="3">
                  <c:v>24.87</c:v>
                </c:pt>
                <c:pt idx="4">
                  <c:v>24.13</c:v>
                </c:pt>
              </c:numCache>
            </c:numRef>
          </c:val>
          <c:smooth val="0"/>
          <c:extLst>
            <c:ext xmlns:c16="http://schemas.microsoft.com/office/drawing/2014/chart" uri="{C3380CC4-5D6E-409C-BE32-E72D297353CC}">
              <c16:uniqueId val="{00000001-2959-406B-978A-57534C60600F}"/>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ge"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628-4F90-8CC7-7AC4F7EDE8A6}"/>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0.08</c:v>
                </c:pt>
                <c:pt idx="1">
                  <c:v>0</c:v>
                </c:pt>
                <c:pt idx="2">
                  <c:v>0</c:v>
                </c:pt>
                <c:pt idx="3">
                  <c:v>0</c:v>
                </c:pt>
                <c:pt idx="4">
                  <c:v>0</c:v>
                </c:pt>
              </c:numCache>
            </c:numRef>
          </c:val>
          <c:smooth val="0"/>
          <c:extLst>
            <c:ext xmlns:c16="http://schemas.microsoft.com/office/drawing/2014/chart" uri="{C3380CC4-5D6E-409C-BE32-E72D297353CC}">
              <c16:uniqueId val="{00000001-4628-4F90-8CC7-7AC4F7EDE8A6}"/>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ge"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192.08</c:v>
                </c:pt>
                <c:pt idx="1">
                  <c:v>210.67</c:v>
                </c:pt>
                <c:pt idx="2">
                  <c:v>196.03</c:v>
                </c:pt>
                <c:pt idx="3">
                  <c:v>120.17</c:v>
                </c:pt>
                <c:pt idx="4">
                  <c:v>38.1</c:v>
                </c:pt>
              </c:numCache>
            </c:numRef>
          </c:val>
          <c:extLst>
            <c:ext xmlns:c16="http://schemas.microsoft.com/office/drawing/2014/chart" uri="{C3380CC4-5D6E-409C-BE32-E72D297353CC}">
              <c16:uniqueId val="{00000000-895B-42D8-A03B-0F5D0EF77298}"/>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223.09</c:v>
                </c:pt>
                <c:pt idx="1">
                  <c:v>214.61</c:v>
                </c:pt>
                <c:pt idx="2">
                  <c:v>225.39</c:v>
                </c:pt>
                <c:pt idx="3">
                  <c:v>224.04</c:v>
                </c:pt>
                <c:pt idx="4">
                  <c:v>227.4</c:v>
                </c:pt>
              </c:numCache>
            </c:numRef>
          </c:val>
          <c:smooth val="0"/>
          <c:extLst>
            <c:ext xmlns:c16="http://schemas.microsoft.com/office/drawing/2014/chart" uri="{C3380CC4-5D6E-409C-BE32-E72D297353CC}">
              <c16:uniqueId val="{00000001-895B-42D8-A03B-0F5D0EF77298}"/>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ge"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10.24</c:v>
                </c:pt>
                <c:pt idx="1">
                  <c:v>9.98</c:v>
                </c:pt>
                <c:pt idx="2">
                  <c:v>18.77</c:v>
                </c:pt>
                <c:pt idx="3">
                  <c:v>46.29</c:v>
                </c:pt>
                <c:pt idx="4">
                  <c:v>65.33</c:v>
                </c:pt>
              </c:numCache>
            </c:numRef>
          </c:val>
          <c:extLst>
            <c:ext xmlns:c16="http://schemas.microsoft.com/office/drawing/2014/chart" uri="{C3380CC4-5D6E-409C-BE32-E72D297353CC}">
              <c16:uniqueId val="{00000000-B64D-4B3B-89D4-4424309E7682}"/>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33.03</c:v>
                </c:pt>
                <c:pt idx="1">
                  <c:v>29.45</c:v>
                </c:pt>
                <c:pt idx="2">
                  <c:v>31.84</c:v>
                </c:pt>
                <c:pt idx="3">
                  <c:v>29.91</c:v>
                </c:pt>
                <c:pt idx="4">
                  <c:v>29.54</c:v>
                </c:pt>
              </c:numCache>
            </c:numRef>
          </c:val>
          <c:smooth val="0"/>
          <c:extLst>
            <c:ext xmlns:c16="http://schemas.microsoft.com/office/drawing/2014/chart" uri="{C3380CC4-5D6E-409C-BE32-E72D297353CC}">
              <c16:uniqueId val="{00000001-B64D-4B3B-89D4-4424309E7682}"/>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ge"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2097.5700000000002</c:v>
                </c:pt>
                <c:pt idx="1">
                  <c:v>654.46</c:v>
                </c:pt>
                <c:pt idx="2">
                  <c:v>1131.33</c:v>
                </c:pt>
                <c:pt idx="3">
                  <c:v>2780.16</c:v>
                </c:pt>
                <c:pt idx="4">
                  <c:v>2708.75</c:v>
                </c:pt>
              </c:numCache>
            </c:numRef>
          </c:val>
          <c:extLst>
            <c:ext xmlns:c16="http://schemas.microsoft.com/office/drawing/2014/chart" uri="{C3380CC4-5D6E-409C-BE32-E72D297353CC}">
              <c16:uniqueId val="{00000000-8BB2-4F54-83FD-2AEFA00C302F}"/>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1044.8</c:v>
                </c:pt>
                <c:pt idx="1">
                  <c:v>1081.8</c:v>
                </c:pt>
                <c:pt idx="2">
                  <c:v>974.93</c:v>
                </c:pt>
                <c:pt idx="3">
                  <c:v>855.8</c:v>
                </c:pt>
                <c:pt idx="4">
                  <c:v>789.46</c:v>
                </c:pt>
              </c:numCache>
            </c:numRef>
          </c:val>
          <c:smooth val="0"/>
          <c:extLst>
            <c:ext xmlns:c16="http://schemas.microsoft.com/office/drawing/2014/chart" uri="{C3380CC4-5D6E-409C-BE32-E72D297353CC}">
              <c16:uniqueId val="{00000001-8BB2-4F54-83FD-2AEFA00C302F}"/>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ge"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107.91</c:v>
                </c:pt>
                <c:pt idx="1">
                  <c:v>115.88</c:v>
                </c:pt>
                <c:pt idx="2">
                  <c:v>124.75</c:v>
                </c:pt>
                <c:pt idx="3">
                  <c:v>212.35</c:v>
                </c:pt>
                <c:pt idx="4">
                  <c:v>319.55</c:v>
                </c:pt>
              </c:numCache>
            </c:numRef>
          </c:val>
          <c:extLst>
            <c:ext xmlns:c16="http://schemas.microsoft.com/office/drawing/2014/chart" uri="{C3380CC4-5D6E-409C-BE32-E72D297353CC}">
              <c16:uniqueId val="{00000000-9874-4D2A-9290-5AD8D4F15E9B}"/>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50.82</c:v>
                </c:pt>
                <c:pt idx="1">
                  <c:v>52.19</c:v>
                </c:pt>
                <c:pt idx="2">
                  <c:v>55.32</c:v>
                </c:pt>
                <c:pt idx="3">
                  <c:v>59.8</c:v>
                </c:pt>
                <c:pt idx="4">
                  <c:v>57.77</c:v>
                </c:pt>
              </c:numCache>
            </c:numRef>
          </c:val>
          <c:smooth val="0"/>
          <c:extLst>
            <c:ext xmlns:c16="http://schemas.microsoft.com/office/drawing/2014/chart" uri="{C3380CC4-5D6E-409C-BE32-E72D297353CC}">
              <c16:uniqueId val="{00000001-9874-4D2A-9290-5AD8D4F15E9B}"/>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ge"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154.03</c:v>
                </c:pt>
                <c:pt idx="1">
                  <c:v>144.78</c:v>
                </c:pt>
                <c:pt idx="2">
                  <c:v>134.87</c:v>
                </c:pt>
                <c:pt idx="3">
                  <c:v>79.28</c:v>
                </c:pt>
                <c:pt idx="4">
                  <c:v>52.94</c:v>
                </c:pt>
              </c:numCache>
            </c:numRef>
          </c:val>
          <c:extLst>
            <c:ext xmlns:c16="http://schemas.microsoft.com/office/drawing/2014/chart" uri="{C3380CC4-5D6E-409C-BE32-E72D297353CC}">
              <c16:uniqueId val="{00000000-19C9-4BA5-8089-8463DA225BA9}"/>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300.52</c:v>
                </c:pt>
                <c:pt idx="1">
                  <c:v>296.14</c:v>
                </c:pt>
                <c:pt idx="2">
                  <c:v>283.17</c:v>
                </c:pt>
                <c:pt idx="3">
                  <c:v>263.76</c:v>
                </c:pt>
                <c:pt idx="4">
                  <c:v>274.35000000000002</c:v>
                </c:pt>
              </c:numCache>
            </c:numRef>
          </c:val>
          <c:smooth val="0"/>
          <c:extLst>
            <c:ext xmlns:c16="http://schemas.microsoft.com/office/drawing/2014/chart" uri="{C3380CC4-5D6E-409C-BE32-E72D297353CC}">
              <c16:uniqueId val="{00000001-19C9-4BA5-8089-8463DA225BA9}"/>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ge"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【101.60】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【195.44】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J1"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石川県　羽咋市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法適用</v>
      </c>
      <c r="C8" s="48"/>
      <c r="D8" s="48"/>
      <c r="E8" s="48"/>
      <c r="F8" s="48"/>
      <c r="G8" s="48"/>
      <c r="H8" s="48"/>
      <c r="I8" s="48" t="str">
        <f>データ!J6</f>
        <v>下水道事業</v>
      </c>
      <c r="J8" s="48"/>
      <c r="K8" s="48"/>
      <c r="L8" s="48"/>
      <c r="M8" s="48"/>
      <c r="N8" s="48"/>
      <c r="O8" s="48"/>
      <c r="P8" s="48" t="str">
        <f>データ!K6</f>
        <v>農業集落排水</v>
      </c>
      <c r="Q8" s="48"/>
      <c r="R8" s="48"/>
      <c r="S8" s="48"/>
      <c r="T8" s="48"/>
      <c r="U8" s="48"/>
      <c r="V8" s="48"/>
      <c r="W8" s="48" t="str">
        <f>データ!L6</f>
        <v>F2</v>
      </c>
      <c r="X8" s="48"/>
      <c r="Y8" s="48"/>
      <c r="Z8" s="48"/>
      <c r="AA8" s="48"/>
      <c r="AB8" s="48"/>
      <c r="AC8" s="48"/>
      <c r="AD8" s="49" t="str">
        <f>データ!$M$6</f>
        <v>非設置</v>
      </c>
      <c r="AE8" s="49"/>
      <c r="AF8" s="49"/>
      <c r="AG8" s="49"/>
      <c r="AH8" s="49"/>
      <c r="AI8" s="49"/>
      <c r="AJ8" s="49"/>
      <c r="AK8" s="3"/>
      <c r="AL8" s="50">
        <f>データ!S6</f>
        <v>21703</v>
      </c>
      <c r="AM8" s="50"/>
      <c r="AN8" s="50"/>
      <c r="AO8" s="50"/>
      <c r="AP8" s="50"/>
      <c r="AQ8" s="50"/>
      <c r="AR8" s="50"/>
      <c r="AS8" s="50"/>
      <c r="AT8" s="45">
        <f>データ!T6</f>
        <v>81.849999999999994</v>
      </c>
      <c r="AU8" s="45"/>
      <c r="AV8" s="45"/>
      <c r="AW8" s="45"/>
      <c r="AX8" s="45"/>
      <c r="AY8" s="45"/>
      <c r="AZ8" s="45"/>
      <c r="BA8" s="45"/>
      <c r="BB8" s="45">
        <f>データ!U6</f>
        <v>265.16000000000003</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f>データ!O6</f>
        <v>42.08</v>
      </c>
      <c r="J10" s="45"/>
      <c r="K10" s="45"/>
      <c r="L10" s="45"/>
      <c r="M10" s="45"/>
      <c r="N10" s="45"/>
      <c r="O10" s="45"/>
      <c r="P10" s="45">
        <f>データ!P6</f>
        <v>9.67</v>
      </c>
      <c r="Q10" s="45"/>
      <c r="R10" s="45"/>
      <c r="S10" s="45"/>
      <c r="T10" s="45"/>
      <c r="U10" s="45"/>
      <c r="V10" s="45"/>
      <c r="W10" s="45">
        <f>データ!Q6</f>
        <v>95.95</v>
      </c>
      <c r="X10" s="45"/>
      <c r="Y10" s="45"/>
      <c r="Z10" s="45"/>
      <c r="AA10" s="45"/>
      <c r="AB10" s="45"/>
      <c r="AC10" s="45"/>
      <c r="AD10" s="50">
        <f>データ!R6</f>
        <v>3402</v>
      </c>
      <c r="AE10" s="50"/>
      <c r="AF10" s="50"/>
      <c r="AG10" s="50"/>
      <c r="AH10" s="50"/>
      <c r="AI10" s="50"/>
      <c r="AJ10" s="50"/>
      <c r="AK10" s="2"/>
      <c r="AL10" s="50">
        <f>データ!V6</f>
        <v>2086</v>
      </c>
      <c r="AM10" s="50"/>
      <c r="AN10" s="50"/>
      <c r="AO10" s="50"/>
      <c r="AP10" s="50"/>
      <c r="AQ10" s="50"/>
      <c r="AR10" s="50"/>
      <c r="AS10" s="50"/>
      <c r="AT10" s="45">
        <f>データ!W6</f>
        <v>1.32</v>
      </c>
      <c r="AU10" s="45"/>
      <c r="AV10" s="45"/>
      <c r="AW10" s="45"/>
      <c r="AX10" s="45"/>
      <c r="AY10" s="45"/>
      <c r="AZ10" s="45"/>
      <c r="BA10" s="45"/>
      <c r="BB10" s="45">
        <f>データ!X6</f>
        <v>1580.3</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110</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108</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109</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【101.60】</v>
      </c>
      <c r="F85" s="26" t="str">
        <f>データ!AT6</f>
        <v>【195.44】</v>
      </c>
      <c r="G85" s="26" t="str">
        <f>データ!BE6</f>
        <v>【34.27】</v>
      </c>
      <c r="H85" s="26" t="str">
        <f>データ!BP6</f>
        <v>【747.76】</v>
      </c>
      <c r="I85" s="26" t="str">
        <f>データ!CA6</f>
        <v>【59.51】</v>
      </c>
      <c r="J85" s="26" t="str">
        <f>データ!CL6</f>
        <v>【261.46】</v>
      </c>
      <c r="K85" s="26" t="str">
        <f>データ!CW6</f>
        <v>【52.23】</v>
      </c>
      <c r="L85" s="26" t="str">
        <f>データ!DH6</f>
        <v>【85.82】</v>
      </c>
      <c r="M85" s="26" t="str">
        <f>データ!DS6</f>
        <v>【24.12】</v>
      </c>
      <c r="N85" s="26" t="str">
        <f>データ!ED6</f>
        <v>【0.00】</v>
      </c>
      <c r="O85" s="26" t="str">
        <f>データ!EO6</f>
        <v>【0.02】</v>
      </c>
    </row>
  </sheetData>
  <sheetProtection algorithmName="SHA-512" hashValue="Ku39bEq0BcR1NhChdyUplC2xzIJ5hm9Hh0h4lk3/brLTe/YxMasabh+sZbMibBQZ6dtlr0J0IxJLCUCxtPuwIw==" saltValue="R0Nl0Z7ZiVTX0JHwoAjrp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0"/>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6" t="s">
        <v>52</v>
      </c>
      <c r="I3" s="77"/>
      <c r="J3" s="77"/>
      <c r="K3" s="77"/>
      <c r="L3" s="77"/>
      <c r="M3" s="77"/>
      <c r="N3" s="77"/>
      <c r="O3" s="77"/>
      <c r="P3" s="77"/>
      <c r="Q3" s="77"/>
      <c r="R3" s="77"/>
      <c r="S3" s="77"/>
      <c r="T3" s="77"/>
      <c r="U3" s="77"/>
      <c r="V3" s="77"/>
      <c r="W3" s="77"/>
      <c r="X3" s="78"/>
      <c r="Y3" s="82" t="s">
        <v>53</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54</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8" x14ac:dyDescent="0.15">
      <c r="A4" s="28" t="s">
        <v>55</v>
      </c>
      <c r="B4" s="30"/>
      <c r="C4" s="30"/>
      <c r="D4" s="30"/>
      <c r="E4" s="30"/>
      <c r="F4" s="30"/>
      <c r="G4" s="30"/>
      <c r="H4" s="79"/>
      <c r="I4" s="80"/>
      <c r="J4" s="80"/>
      <c r="K4" s="80"/>
      <c r="L4" s="80"/>
      <c r="M4" s="80"/>
      <c r="N4" s="80"/>
      <c r="O4" s="80"/>
      <c r="P4" s="80"/>
      <c r="Q4" s="80"/>
      <c r="R4" s="80"/>
      <c r="S4" s="80"/>
      <c r="T4" s="80"/>
      <c r="U4" s="80"/>
      <c r="V4" s="80"/>
      <c r="W4" s="80"/>
      <c r="X4" s="81"/>
      <c r="Y4" s="75" t="s">
        <v>56</v>
      </c>
      <c r="Z4" s="75"/>
      <c r="AA4" s="75"/>
      <c r="AB4" s="75"/>
      <c r="AC4" s="75"/>
      <c r="AD4" s="75"/>
      <c r="AE4" s="75"/>
      <c r="AF4" s="75"/>
      <c r="AG4" s="75"/>
      <c r="AH4" s="75"/>
      <c r="AI4" s="75"/>
      <c r="AJ4" s="75" t="s">
        <v>57</v>
      </c>
      <c r="AK4" s="75"/>
      <c r="AL4" s="75"/>
      <c r="AM4" s="75"/>
      <c r="AN4" s="75"/>
      <c r="AO4" s="75"/>
      <c r="AP4" s="75"/>
      <c r="AQ4" s="75"/>
      <c r="AR4" s="75"/>
      <c r="AS4" s="75"/>
      <c r="AT4" s="75"/>
      <c r="AU4" s="75" t="s">
        <v>58</v>
      </c>
      <c r="AV4" s="75"/>
      <c r="AW4" s="75"/>
      <c r="AX4" s="75"/>
      <c r="AY4" s="75"/>
      <c r="AZ4" s="75"/>
      <c r="BA4" s="75"/>
      <c r="BB4" s="75"/>
      <c r="BC4" s="75"/>
      <c r="BD4" s="75"/>
      <c r="BE4" s="75"/>
      <c r="BF4" s="75" t="s">
        <v>59</v>
      </c>
      <c r="BG4" s="75"/>
      <c r="BH4" s="75"/>
      <c r="BI4" s="75"/>
      <c r="BJ4" s="75"/>
      <c r="BK4" s="75"/>
      <c r="BL4" s="75"/>
      <c r="BM4" s="75"/>
      <c r="BN4" s="75"/>
      <c r="BO4" s="75"/>
      <c r="BP4" s="75"/>
      <c r="BQ4" s="75" t="s">
        <v>60</v>
      </c>
      <c r="BR4" s="75"/>
      <c r="BS4" s="75"/>
      <c r="BT4" s="75"/>
      <c r="BU4" s="75"/>
      <c r="BV4" s="75"/>
      <c r="BW4" s="75"/>
      <c r="BX4" s="75"/>
      <c r="BY4" s="75"/>
      <c r="BZ4" s="75"/>
      <c r="CA4" s="75"/>
      <c r="CB4" s="75" t="s">
        <v>61</v>
      </c>
      <c r="CC4" s="75"/>
      <c r="CD4" s="75"/>
      <c r="CE4" s="75"/>
      <c r="CF4" s="75"/>
      <c r="CG4" s="75"/>
      <c r="CH4" s="75"/>
      <c r="CI4" s="75"/>
      <c r="CJ4" s="75"/>
      <c r="CK4" s="75"/>
      <c r="CL4" s="75"/>
      <c r="CM4" s="75" t="s">
        <v>62</v>
      </c>
      <c r="CN4" s="75"/>
      <c r="CO4" s="75"/>
      <c r="CP4" s="75"/>
      <c r="CQ4" s="75"/>
      <c r="CR4" s="75"/>
      <c r="CS4" s="75"/>
      <c r="CT4" s="75"/>
      <c r="CU4" s="75"/>
      <c r="CV4" s="75"/>
      <c r="CW4" s="75"/>
      <c r="CX4" s="75" t="s">
        <v>63</v>
      </c>
      <c r="CY4" s="75"/>
      <c r="CZ4" s="75"/>
      <c r="DA4" s="75"/>
      <c r="DB4" s="75"/>
      <c r="DC4" s="75"/>
      <c r="DD4" s="75"/>
      <c r="DE4" s="75"/>
      <c r="DF4" s="75"/>
      <c r="DG4" s="75"/>
      <c r="DH4" s="75"/>
      <c r="DI4" s="75" t="s">
        <v>64</v>
      </c>
      <c r="DJ4" s="75"/>
      <c r="DK4" s="75"/>
      <c r="DL4" s="75"/>
      <c r="DM4" s="75"/>
      <c r="DN4" s="75"/>
      <c r="DO4" s="75"/>
      <c r="DP4" s="75"/>
      <c r="DQ4" s="75"/>
      <c r="DR4" s="75"/>
      <c r="DS4" s="75"/>
      <c r="DT4" s="75" t="s">
        <v>65</v>
      </c>
      <c r="DU4" s="75"/>
      <c r="DV4" s="75"/>
      <c r="DW4" s="75"/>
      <c r="DX4" s="75"/>
      <c r="DY4" s="75"/>
      <c r="DZ4" s="75"/>
      <c r="EA4" s="75"/>
      <c r="EB4" s="75"/>
      <c r="EC4" s="75"/>
      <c r="ED4" s="75"/>
      <c r="EE4" s="75" t="s">
        <v>66</v>
      </c>
      <c r="EF4" s="75"/>
      <c r="EG4" s="75"/>
      <c r="EH4" s="75"/>
      <c r="EI4" s="75"/>
      <c r="EJ4" s="75"/>
      <c r="EK4" s="75"/>
      <c r="EL4" s="75"/>
      <c r="EM4" s="75"/>
      <c r="EN4" s="75"/>
      <c r="EO4" s="75"/>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2018</v>
      </c>
      <c r="C6" s="33">
        <f t="shared" ref="C6:X6" si="3">C7</f>
        <v>172073</v>
      </c>
      <c r="D6" s="33">
        <f t="shared" si="3"/>
        <v>46</v>
      </c>
      <c r="E6" s="33">
        <f t="shared" si="3"/>
        <v>17</v>
      </c>
      <c r="F6" s="33">
        <f t="shared" si="3"/>
        <v>5</v>
      </c>
      <c r="G6" s="33">
        <f t="shared" si="3"/>
        <v>0</v>
      </c>
      <c r="H6" s="33" t="str">
        <f t="shared" si="3"/>
        <v>石川県　羽咋市</v>
      </c>
      <c r="I6" s="33" t="str">
        <f t="shared" si="3"/>
        <v>法適用</v>
      </c>
      <c r="J6" s="33" t="str">
        <f t="shared" si="3"/>
        <v>下水道事業</v>
      </c>
      <c r="K6" s="33" t="str">
        <f t="shared" si="3"/>
        <v>農業集落排水</v>
      </c>
      <c r="L6" s="33" t="str">
        <f t="shared" si="3"/>
        <v>F2</v>
      </c>
      <c r="M6" s="33" t="str">
        <f t="shared" si="3"/>
        <v>非設置</v>
      </c>
      <c r="N6" s="34" t="str">
        <f t="shared" si="3"/>
        <v>-</v>
      </c>
      <c r="O6" s="34">
        <f t="shared" si="3"/>
        <v>42.08</v>
      </c>
      <c r="P6" s="34">
        <f t="shared" si="3"/>
        <v>9.67</v>
      </c>
      <c r="Q6" s="34">
        <f t="shared" si="3"/>
        <v>95.95</v>
      </c>
      <c r="R6" s="34">
        <f t="shared" si="3"/>
        <v>3402</v>
      </c>
      <c r="S6" s="34">
        <f t="shared" si="3"/>
        <v>21703</v>
      </c>
      <c r="T6" s="34">
        <f t="shared" si="3"/>
        <v>81.849999999999994</v>
      </c>
      <c r="U6" s="34">
        <f t="shared" si="3"/>
        <v>265.16000000000003</v>
      </c>
      <c r="V6" s="34">
        <f t="shared" si="3"/>
        <v>2086</v>
      </c>
      <c r="W6" s="34">
        <f t="shared" si="3"/>
        <v>1.32</v>
      </c>
      <c r="X6" s="34">
        <f t="shared" si="3"/>
        <v>1580.3</v>
      </c>
      <c r="Y6" s="35">
        <f>IF(Y7="",NA(),Y7)</f>
        <v>93.36</v>
      </c>
      <c r="Z6" s="35">
        <f t="shared" ref="Z6:AH6" si="4">IF(Z7="",NA(),Z7)</f>
        <v>94.99</v>
      </c>
      <c r="AA6" s="35">
        <f t="shared" si="4"/>
        <v>104.75</v>
      </c>
      <c r="AB6" s="35">
        <f t="shared" si="4"/>
        <v>122.58</v>
      </c>
      <c r="AC6" s="35">
        <f t="shared" si="4"/>
        <v>127.21</v>
      </c>
      <c r="AD6" s="35">
        <f t="shared" si="4"/>
        <v>97.53</v>
      </c>
      <c r="AE6" s="35">
        <f t="shared" si="4"/>
        <v>99.64</v>
      </c>
      <c r="AF6" s="35">
        <f t="shared" si="4"/>
        <v>99.66</v>
      </c>
      <c r="AG6" s="35">
        <f t="shared" si="4"/>
        <v>100.95</v>
      </c>
      <c r="AH6" s="35">
        <f t="shared" si="4"/>
        <v>101.77</v>
      </c>
      <c r="AI6" s="34" t="str">
        <f>IF(AI7="","",IF(AI7="-","【-】","【"&amp;SUBSTITUTE(TEXT(AI7,"#,##0.00"),"-","△")&amp;"】"))</f>
        <v>【101.60】</v>
      </c>
      <c r="AJ6" s="35">
        <f>IF(AJ7="",NA(),AJ7)</f>
        <v>192.08</v>
      </c>
      <c r="AK6" s="35">
        <f t="shared" ref="AK6:AS6" si="5">IF(AK7="",NA(),AK7)</f>
        <v>210.67</v>
      </c>
      <c r="AL6" s="35">
        <f t="shared" si="5"/>
        <v>196.03</v>
      </c>
      <c r="AM6" s="35">
        <f t="shared" si="5"/>
        <v>120.17</v>
      </c>
      <c r="AN6" s="35">
        <f t="shared" si="5"/>
        <v>38.1</v>
      </c>
      <c r="AO6" s="35">
        <f t="shared" si="5"/>
        <v>223.09</v>
      </c>
      <c r="AP6" s="35">
        <f t="shared" si="5"/>
        <v>214.61</v>
      </c>
      <c r="AQ6" s="35">
        <f t="shared" si="5"/>
        <v>225.39</v>
      </c>
      <c r="AR6" s="35">
        <f t="shared" si="5"/>
        <v>224.04</v>
      </c>
      <c r="AS6" s="35">
        <f t="shared" si="5"/>
        <v>227.4</v>
      </c>
      <c r="AT6" s="34" t="str">
        <f>IF(AT7="","",IF(AT7="-","【-】","【"&amp;SUBSTITUTE(TEXT(AT7,"#,##0.00"),"-","△")&amp;"】"))</f>
        <v>【195.44】</v>
      </c>
      <c r="AU6" s="35">
        <f>IF(AU7="",NA(),AU7)</f>
        <v>10.24</v>
      </c>
      <c r="AV6" s="35">
        <f t="shared" ref="AV6:BD6" si="6">IF(AV7="",NA(),AV7)</f>
        <v>9.98</v>
      </c>
      <c r="AW6" s="35">
        <f t="shared" si="6"/>
        <v>18.77</v>
      </c>
      <c r="AX6" s="35">
        <f t="shared" si="6"/>
        <v>46.29</v>
      </c>
      <c r="AY6" s="35">
        <f t="shared" si="6"/>
        <v>65.33</v>
      </c>
      <c r="AZ6" s="35">
        <f t="shared" si="6"/>
        <v>33.03</v>
      </c>
      <c r="BA6" s="35">
        <f t="shared" si="6"/>
        <v>29.45</v>
      </c>
      <c r="BB6" s="35">
        <f t="shared" si="6"/>
        <v>31.84</v>
      </c>
      <c r="BC6" s="35">
        <f t="shared" si="6"/>
        <v>29.91</v>
      </c>
      <c r="BD6" s="35">
        <f t="shared" si="6"/>
        <v>29.54</v>
      </c>
      <c r="BE6" s="34" t="str">
        <f>IF(BE7="","",IF(BE7="-","【-】","【"&amp;SUBSTITUTE(TEXT(BE7,"#,##0.00"),"-","△")&amp;"】"))</f>
        <v>【34.27】</v>
      </c>
      <c r="BF6" s="35">
        <f>IF(BF7="",NA(),BF7)</f>
        <v>2097.5700000000002</v>
      </c>
      <c r="BG6" s="35">
        <f t="shared" ref="BG6:BO6" si="7">IF(BG7="",NA(),BG7)</f>
        <v>654.46</v>
      </c>
      <c r="BH6" s="35">
        <f t="shared" si="7"/>
        <v>1131.33</v>
      </c>
      <c r="BI6" s="35">
        <f t="shared" si="7"/>
        <v>2780.16</v>
      </c>
      <c r="BJ6" s="35">
        <f t="shared" si="7"/>
        <v>2708.75</v>
      </c>
      <c r="BK6" s="35">
        <f t="shared" si="7"/>
        <v>1044.8</v>
      </c>
      <c r="BL6" s="35">
        <f t="shared" si="7"/>
        <v>1081.8</v>
      </c>
      <c r="BM6" s="35">
        <f t="shared" si="7"/>
        <v>974.93</v>
      </c>
      <c r="BN6" s="35">
        <f t="shared" si="7"/>
        <v>855.8</v>
      </c>
      <c r="BO6" s="35">
        <f t="shared" si="7"/>
        <v>789.46</v>
      </c>
      <c r="BP6" s="34" t="str">
        <f>IF(BP7="","",IF(BP7="-","【-】","【"&amp;SUBSTITUTE(TEXT(BP7,"#,##0.00"),"-","△")&amp;"】"))</f>
        <v>【747.76】</v>
      </c>
      <c r="BQ6" s="35">
        <f>IF(BQ7="",NA(),BQ7)</f>
        <v>107.91</v>
      </c>
      <c r="BR6" s="35">
        <f t="shared" ref="BR6:BZ6" si="8">IF(BR7="",NA(),BR7)</f>
        <v>115.88</v>
      </c>
      <c r="BS6" s="35">
        <f t="shared" si="8"/>
        <v>124.75</v>
      </c>
      <c r="BT6" s="35">
        <f t="shared" si="8"/>
        <v>212.35</v>
      </c>
      <c r="BU6" s="35">
        <f t="shared" si="8"/>
        <v>319.55</v>
      </c>
      <c r="BV6" s="35">
        <f t="shared" si="8"/>
        <v>50.82</v>
      </c>
      <c r="BW6" s="35">
        <f t="shared" si="8"/>
        <v>52.19</v>
      </c>
      <c r="BX6" s="35">
        <f t="shared" si="8"/>
        <v>55.32</v>
      </c>
      <c r="BY6" s="35">
        <f t="shared" si="8"/>
        <v>59.8</v>
      </c>
      <c r="BZ6" s="35">
        <f t="shared" si="8"/>
        <v>57.77</v>
      </c>
      <c r="CA6" s="34" t="str">
        <f>IF(CA7="","",IF(CA7="-","【-】","【"&amp;SUBSTITUTE(TEXT(CA7,"#,##0.00"),"-","△")&amp;"】"))</f>
        <v>【59.51】</v>
      </c>
      <c r="CB6" s="35">
        <f>IF(CB7="",NA(),CB7)</f>
        <v>154.03</v>
      </c>
      <c r="CC6" s="35">
        <f t="shared" ref="CC6:CK6" si="9">IF(CC7="",NA(),CC7)</f>
        <v>144.78</v>
      </c>
      <c r="CD6" s="35">
        <f t="shared" si="9"/>
        <v>134.87</v>
      </c>
      <c r="CE6" s="35">
        <f t="shared" si="9"/>
        <v>79.28</v>
      </c>
      <c r="CF6" s="35">
        <f t="shared" si="9"/>
        <v>52.94</v>
      </c>
      <c r="CG6" s="35">
        <f t="shared" si="9"/>
        <v>300.52</v>
      </c>
      <c r="CH6" s="35">
        <f t="shared" si="9"/>
        <v>296.14</v>
      </c>
      <c r="CI6" s="35">
        <f t="shared" si="9"/>
        <v>283.17</v>
      </c>
      <c r="CJ6" s="35">
        <f t="shared" si="9"/>
        <v>263.76</v>
      </c>
      <c r="CK6" s="35">
        <f t="shared" si="9"/>
        <v>274.35000000000002</v>
      </c>
      <c r="CL6" s="34" t="str">
        <f>IF(CL7="","",IF(CL7="-","【-】","【"&amp;SUBSTITUTE(TEXT(CL7,"#,##0.00"),"-","△")&amp;"】"))</f>
        <v>【261.46】</v>
      </c>
      <c r="CM6" s="35">
        <f>IF(CM7="",NA(),CM7)</f>
        <v>65.81</v>
      </c>
      <c r="CN6" s="35">
        <f t="shared" ref="CN6:CV6" si="10">IF(CN7="",NA(),CN7)</f>
        <v>82.5</v>
      </c>
      <c r="CO6" s="35">
        <f t="shared" si="10"/>
        <v>52.09</v>
      </c>
      <c r="CP6" s="35">
        <f t="shared" si="10"/>
        <v>64.47</v>
      </c>
      <c r="CQ6" s="35">
        <f t="shared" si="10"/>
        <v>30.69</v>
      </c>
      <c r="CR6" s="35">
        <f t="shared" si="10"/>
        <v>53.24</v>
      </c>
      <c r="CS6" s="35">
        <f t="shared" si="10"/>
        <v>52.31</v>
      </c>
      <c r="CT6" s="35">
        <f t="shared" si="10"/>
        <v>60.65</v>
      </c>
      <c r="CU6" s="35">
        <f t="shared" si="10"/>
        <v>51.75</v>
      </c>
      <c r="CV6" s="35">
        <f t="shared" si="10"/>
        <v>50.68</v>
      </c>
      <c r="CW6" s="34" t="str">
        <f>IF(CW7="","",IF(CW7="-","【-】","【"&amp;SUBSTITUTE(TEXT(CW7,"#,##0.00"),"-","△")&amp;"】"))</f>
        <v>【52.23】</v>
      </c>
      <c r="CX6" s="35">
        <f>IF(CX7="",NA(),CX7)</f>
        <v>91.32</v>
      </c>
      <c r="CY6" s="35">
        <f t="shared" ref="CY6:DG6" si="11">IF(CY7="",NA(),CY7)</f>
        <v>89.95</v>
      </c>
      <c r="CZ6" s="35">
        <f t="shared" si="11"/>
        <v>90.41</v>
      </c>
      <c r="DA6" s="35">
        <f t="shared" si="11"/>
        <v>90.49</v>
      </c>
      <c r="DB6" s="35">
        <f t="shared" si="11"/>
        <v>92.86</v>
      </c>
      <c r="DC6" s="35">
        <f t="shared" si="11"/>
        <v>84.07</v>
      </c>
      <c r="DD6" s="35">
        <f t="shared" si="11"/>
        <v>84.32</v>
      </c>
      <c r="DE6" s="35">
        <f t="shared" si="11"/>
        <v>84.58</v>
      </c>
      <c r="DF6" s="35">
        <f t="shared" si="11"/>
        <v>84.84</v>
      </c>
      <c r="DG6" s="35">
        <f t="shared" si="11"/>
        <v>84.86</v>
      </c>
      <c r="DH6" s="34" t="str">
        <f>IF(DH7="","",IF(DH7="-","【-】","【"&amp;SUBSTITUTE(TEXT(DH7,"#,##0.00"),"-","△")&amp;"】"))</f>
        <v>【85.82】</v>
      </c>
      <c r="DI6" s="35">
        <f>IF(DI7="",NA(),DI7)</f>
        <v>14.96</v>
      </c>
      <c r="DJ6" s="35">
        <f t="shared" ref="DJ6:DR6" si="12">IF(DJ7="",NA(),DJ7)</f>
        <v>18.23</v>
      </c>
      <c r="DK6" s="35">
        <f t="shared" si="12"/>
        <v>21.42</v>
      </c>
      <c r="DL6" s="35">
        <f t="shared" si="12"/>
        <v>24.27</v>
      </c>
      <c r="DM6" s="35">
        <f t="shared" si="12"/>
        <v>26.83</v>
      </c>
      <c r="DN6" s="35">
        <f t="shared" si="12"/>
        <v>20.68</v>
      </c>
      <c r="DO6" s="35">
        <f t="shared" si="12"/>
        <v>22.41</v>
      </c>
      <c r="DP6" s="35">
        <f t="shared" si="12"/>
        <v>22.9</v>
      </c>
      <c r="DQ6" s="35">
        <f t="shared" si="12"/>
        <v>24.87</v>
      </c>
      <c r="DR6" s="35">
        <f t="shared" si="12"/>
        <v>24.13</v>
      </c>
      <c r="DS6" s="34" t="str">
        <f>IF(DS7="","",IF(DS7="-","【-】","【"&amp;SUBSTITUTE(TEXT(DS7,"#,##0.00"),"-","△")&amp;"】"))</f>
        <v>【24.12】</v>
      </c>
      <c r="DT6" s="34">
        <f>IF(DT7="",NA(),DT7)</f>
        <v>0</v>
      </c>
      <c r="DU6" s="34">
        <f t="shared" ref="DU6:EC6" si="13">IF(DU7="",NA(),DU7)</f>
        <v>0</v>
      </c>
      <c r="DV6" s="34">
        <f t="shared" si="13"/>
        <v>0</v>
      </c>
      <c r="DW6" s="34">
        <f t="shared" si="13"/>
        <v>0</v>
      </c>
      <c r="DX6" s="34">
        <f t="shared" si="13"/>
        <v>0</v>
      </c>
      <c r="DY6" s="35">
        <f t="shared" si="13"/>
        <v>0.08</v>
      </c>
      <c r="DZ6" s="34">
        <f t="shared" si="13"/>
        <v>0</v>
      </c>
      <c r="EA6" s="34">
        <f t="shared" si="13"/>
        <v>0</v>
      </c>
      <c r="EB6" s="34">
        <f t="shared" si="13"/>
        <v>0</v>
      </c>
      <c r="EC6" s="34">
        <f t="shared" si="13"/>
        <v>0</v>
      </c>
      <c r="ED6" s="34" t="str">
        <f>IF(ED7="","",IF(ED7="-","【-】","【"&amp;SUBSTITUTE(TEXT(ED7,"#,##0.00"),"-","△")&amp;"】"))</f>
        <v>【0.00】</v>
      </c>
      <c r="EE6" s="34">
        <f>IF(EE7="",NA(),EE7)</f>
        <v>0</v>
      </c>
      <c r="EF6" s="34">
        <f t="shared" ref="EF6:EN6" si="14">IF(EF7="",NA(),EF7)</f>
        <v>0</v>
      </c>
      <c r="EG6" s="34">
        <f t="shared" si="14"/>
        <v>0</v>
      </c>
      <c r="EH6" s="34">
        <f t="shared" si="14"/>
        <v>0</v>
      </c>
      <c r="EI6" s="34">
        <f t="shared" si="14"/>
        <v>0</v>
      </c>
      <c r="EJ6" s="35">
        <f t="shared" si="14"/>
        <v>0.02</v>
      </c>
      <c r="EK6" s="35">
        <f t="shared" si="14"/>
        <v>0.01</v>
      </c>
      <c r="EL6" s="35">
        <f t="shared" si="14"/>
        <v>2.0499999999999998</v>
      </c>
      <c r="EM6" s="35">
        <f t="shared" si="14"/>
        <v>0.01</v>
      </c>
      <c r="EN6" s="35">
        <f t="shared" si="14"/>
        <v>0.01</v>
      </c>
      <c r="EO6" s="34" t="str">
        <f>IF(EO7="","",IF(EO7="-","【-】","【"&amp;SUBSTITUTE(TEXT(EO7,"#,##0.00"),"-","△")&amp;"】"))</f>
        <v>【0.02】</v>
      </c>
    </row>
    <row r="7" spans="1:148" s="36" customFormat="1" x14ac:dyDescent="0.15">
      <c r="A7" s="28"/>
      <c r="B7" s="37">
        <v>2018</v>
      </c>
      <c r="C7" s="37">
        <v>172073</v>
      </c>
      <c r="D7" s="37">
        <v>46</v>
      </c>
      <c r="E7" s="37">
        <v>17</v>
      </c>
      <c r="F7" s="37">
        <v>5</v>
      </c>
      <c r="G7" s="37">
        <v>0</v>
      </c>
      <c r="H7" s="37" t="s">
        <v>96</v>
      </c>
      <c r="I7" s="37" t="s">
        <v>97</v>
      </c>
      <c r="J7" s="37" t="s">
        <v>98</v>
      </c>
      <c r="K7" s="37" t="s">
        <v>99</v>
      </c>
      <c r="L7" s="37" t="s">
        <v>100</v>
      </c>
      <c r="M7" s="37" t="s">
        <v>101</v>
      </c>
      <c r="N7" s="38" t="s">
        <v>102</v>
      </c>
      <c r="O7" s="38">
        <v>42.08</v>
      </c>
      <c r="P7" s="38">
        <v>9.67</v>
      </c>
      <c r="Q7" s="38">
        <v>95.95</v>
      </c>
      <c r="R7" s="38">
        <v>3402</v>
      </c>
      <c r="S7" s="38">
        <v>21703</v>
      </c>
      <c r="T7" s="38">
        <v>81.849999999999994</v>
      </c>
      <c r="U7" s="38">
        <v>265.16000000000003</v>
      </c>
      <c r="V7" s="38">
        <v>2086</v>
      </c>
      <c r="W7" s="38">
        <v>1.32</v>
      </c>
      <c r="X7" s="38">
        <v>1580.3</v>
      </c>
      <c r="Y7" s="38">
        <v>93.36</v>
      </c>
      <c r="Z7" s="38">
        <v>94.99</v>
      </c>
      <c r="AA7" s="38">
        <v>104.75</v>
      </c>
      <c r="AB7" s="38">
        <v>122.58</v>
      </c>
      <c r="AC7" s="38">
        <v>127.21</v>
      </c>
      <c r="AD7" s="38">
        <v>97.53</v>
      </c>
      <c r="AE7" s="38">
        <v>99.64</v>
      </c>
      <c r="AF7" s="38">
        <v>99.66</v>
      </c>
      <c r="AG7" s="38">
        <v>100.95</v>
      </c>
      <c r="AH7" s="38">
        <v>101.77</v>
      </c>
      <c r="AI7" s="38">
        <v>101.6</v>
      </c>
      <c r="AJ7" s="38">
        <v>192.08</v>
      </c>
      <c r="AK7" s="38">
        <v>210.67</v>
      </c>
      <c r="AL7" s="38">
        <v>196.03</v>
      </c>
      <c r="AM7" s="38">
        <v>120.17</v>
      </c>
      <c r="AN7" s="38">
        <v>38.1</v>
      </c>
      <c r="AO7" s="38">
        <v>223.09</v>
      </c>
      <c r="AP7" s="38">
        <v>214.61</v>
      </c>
      <c r="AQ7" s="38">
        <v>225.39</v>
      </c>
      <c r="AR7" s="38">
        <v>224.04</v>
      </c>
      <c r="AS7" s="38">
        <v>227.4</v>
      </c>
      <c r="AT7" s="38">
        <v>195.44</v>
      </c>
      <c r="AU7" s="38">
        <v>10.24</v>
      </c>
      <c r="AV7" s="38">
        <v>9.98</v>
      </c>
      <c r="AW7" s="38">
        <v>18.77</v>
      </c>
      <c r="AX7" s="38">
        <v>46.29</v>
      </c>
      <c r="AY7" s="38">
        <v>65.33</v>
      </c>
      <c r="AZ7" s="38">
        <v>33.03</v>
      </c>
      <c r="BA7" s="38">
        <v>29.45</v>
      </c>
      <c r="BB7" s="38">
        <v>31.84</v>
      </c>
      <c r="BC7" s="38">
        <v>29.91</v>
      </c>
      <c r="BD7" s="38">
        <v>29.54</v>
      </c>
      <c r="BE7" s="38">
        <v>34.270000000000003</v>
      </c>
      <c r="BF7" s="38">
        <v>2097.5700000000002</v>
      </c>
      <c r="BG7" s="38">
        <v>654.46</v>
      </c>
      <c r="BH7" s="38">
        <v>1131.33</v>
      </c>
      <c r="BI7" s="38">
        <v>2780.16</v>
      </c>
      <c r="BJ7" s="38">
        <v>2708.75</v>
      </c>
      <c r="BK7" s="38">
        <v>1044.8</v>
      </c>
      <c r="BL7" s="38">
        <v>1081.8</v>
      </c>
      <c r="BM7" s="38">
        <v>974.93</v>
      </c>
      <c r="BN7" s="38">
        <v>855.8</v>
      </c>
      <c r="BO7" s="38">
        <v>789.46</v>
      </c>
      <c r="BP7" s="38">
        <v>747.76</v>
      </c>
      <c r="BQ7" s="38">
        <v>107.91</v>
      </c>
      <c r="BR7" s="38">
        <v>115.88</v>
      </c>
      <c r="BS7" s="38">
        <v>124.75</v>
      </c>
      <c r="BT7" s="38">
        <v>212.35</v>
      </c>
      <c r="BU7" s="38">
        <v>319.55</v>
      </c>
      <c r="BV7" s="38">
        <v>50.82</v>
      </c>
      <c r="BW7" s="38">
        <v>52.19</v>
      </c>
      <c r="BX7" s="38">
        <v>55.32</v>
      </c>
      <c r="BY7" s="38">
        <v>59.8</v>
      </c>
      <c r="BZ7" s="38">
        <v>57.77</v>
      </c>
      <c r="CA7" s="38">
        <v>59.51</v>
      </c>
      <c r="CB7" s="38">
        <v>154.03</v>
      </c>
      <c r="CC7" s="38">
        <v>144.78</v>
      </c>
      <c r="CD7" s="38">
        <v>134.87</v>
      </c>
      <c r="CE7" s="38">
        <v>79.28</v>
      </c>
      <c r="CF7" s="38">
        <v>52.94</v>
      </c>
      <c r="CG7" s="38">
        <v>300.52</v>
      </c>
      <c r="CH7" s="38">
        <v>296.14</v>
      </c>
      <c r="CI7" s="38">
        <v>283.17</v>
      </c>
      <c r="CJ7" s="38">
        <v>263.76</v>
      </c>
      <c r="CK7" s="38">
        <v>274.35000000000002</v>
      </c>
      <c r="CL7" s="38">
        <v>261.45999999999998</v>
      </c>
      <c r="CM7" s="38">
        <v>65.81</v>
      </c>
      <c r="CN7" s="38">
        <v>82.5</v>
      </c>
      <c r="CO7" s="38">
        <v>52.09</v>
      </c>
      <c r="CP7" s="38">
        <v>64.47</v>
      </c>
      <c r="CQ7" s="38">
        <v>30.69</v>
      </c>
      <c r="CR7" s="38">
        <v>53.24</v>
      </c>
      <c r="CS7" s="38">
        <v>52.31</v>
      </c>
      <c r="CT7" s="38">
        <v>60.65</v>
      </c>
      <c r="CU7" s="38">
        <v>51.75</v>
      </c>
      <c r="CV7" s="38">
        <v>50.68</v>
      </c>
      <c r="CW7" s="38">
        <v>52.23</v>
      </c>
      <c r="CX7" s="38">
        <v>91.32</v>
      </c>
      <c r="CY7" s="38">
        <v>89.95</v>
      </c>
      <c r="CZ7" s="38">
        <v>90.41</v>
      </c>
      <c r="DA7" s="38">
        <v>90.49</v>
      </c>
      <c r="DB7" s="38">
        <v>92.86</v>
      </c>
      <c r="DC7" s="38">
        <v>84.07</v>
      </c>
      <c r="DD7" s="38">
        <v>84.32</v>
      </c>
      <c r="DE7" s="38">
        <v>84.58</v>
      </c>
      <c r="DF7" s="38">
        <v>84.84</v>
      </c>
      <c r="DG7" s="38">
        <v>84.86</v>
      </c>
      <c r="DH7" s="38">
        <v>85.82</v>
      </c>
      <c r="DI7" s="38">
        <v>14.96</v>
      </c>
      <c r="DJ7" s="38">
        <v>18.23</v>
      </c>
      <c r="DK7" s="38">
        <v>21.42</v>
      </c>
      <c r="DL7" s="38">
        <v>24.27</v>
      </c>
      <c r="DM7" s="38">
        <v>26.83</v>
      </c>
      <c r="DN7" s="38">
        <v>20.68</v>
      </c>
      <c r="DO7" s="38">
        <v>22.41</v>
      </c>
      <c r="DP7" s="38">
        <v>22.9</v>
      </c>
      <c r="DQ7" s="38">
        <v>24.87</v>
      </c>
      <c r="DR7" s="38">
        <v>24.13</v>
      </c>
      <c r="DS7" s="38">
        <v>24.12</v>
      </c>
      <c r="DT7" s="38">
        <v>0</v>
      </c>
      <c r="DU7" s="38">
        <v>0</v>
      </c>
      <c r="DV7" s="38">
        <v>0</v>
      </c>
      <c r="DW7" s="38">
        <v>0</v>
      </c>
      <c r="DX7" s="38">
        <v>0</v>
      </c>
      <c r="DY7" s="38">
        <v>0.08</v>
      </c>
      <c r="DZ7" s="38">
        <v>0</v>
      </c>
      <c r="EA7" s="38">
        <v>0</v>
      </c>
      <c r="EB7" s="38">
        <v>0</v>
      </c>
      <c r="EC7" s="38">
        <v>0</v>
      </c>
      <c r="ED7" s="38">
        <v>0</v>
      </c>
      <c r="EE7" s="38">
        <v>0</v>
      </c>
      <c r="EF7" s="38">
        <v>0</v>
      </c>
      <c r="EG7" s="38">
        <v>0</v>
      </c>
      <c r="EH7" s="38">
        <v>0</v>
      </c>
      <c r="EI7" s="38">
        <v>0</v>
      </c>
      <c r="EJ7" s="38">
        <v>0.02</v>
      </c>
      <c r="EK7" s="38">
        <v>0.01</v>
      </c>
      <c r="EL7" s="38">
        <v>2.0499999999999998</v>
      </c>
      <c r="EM7" s="38">
        <v>0.01</v>
      </c>
      <c r="EN7" s="38">
        <v>0.01</v>
      </c>
      <c r="EO7" s="38">
        <v>0.02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seibi</cp:lastModifiedBy>
  <dcterms:created xsi:type="dcterms:W3CDTF">2019-12-05T04:53:32Z</dcterms:created>
  <dcterms:modified xsi:type="dcterms:W3CDTF">2020-02-10T08:54:58Z</dcterms:modified>
  <cp:category/>
</cp:coreProperties>
</file>