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kkQcgp99LSTBnPAEaafnIRlwEkDNvVTUcBTIMJvTy+FrkaNVfy2LE/7k3/Ce7LWcxjZEdni4N6NYBh2OEgQAAA==" workbookSaltValue="JVrRn/NaaYm5HZDTNeefFg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<sst xmlns="http://schemas.openxmlformats.org/spreadsheetml/2006/main" xmlns:r="http://schemas.openxmlformats.org/officeDocument/2006/relationships" count="110" uniqueCount="110">
  <si>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</si>
  <si>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</si>
  <si>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</si>
  <si>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</si>
  <si>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</si>
  <si>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</si>
  <si>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</si>
  <si>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</si>
  <si>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</si>
  <si>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</si>
  <si>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</si>
  <si>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</si>
  <si>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</si>
  <si>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</si>
  <si>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</si>
  <si>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</si>
  <si>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</si>
  <si>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</si>
  <si>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</si>
  <si>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</si>
  <si>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</si>
  <si>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</si>
  <si>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</si>
  <si>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</si>
  <si>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</si>
  <si>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</si>
  <si>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</si>
  <si>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</si>
  <si>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</si>
  <si>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</si>
  <si>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</si>
  <si>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</si>
  <si>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</si>
  <si>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個別排水処理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</si>
  <si>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</si>
  <si>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</si>
  <si>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</si>
  <si>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</si>
  <si>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</si>
  <si>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</si>
  <si>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</si>
  <si>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</si>
  <si>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</si>
  <si>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</si>
  <si>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</si>
  <si>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</si>
  <si>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</si>
  <si>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</si>
  <si>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</si>
  <si>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</si>
  <si>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</si>
  <si>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</si>
  <si>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</si>
  <si>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</si>
  <si>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</si>
  <si>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</si>
  <si>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</si>
  <si>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</si>
  <si>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</si>
  <si>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</si>
  <si>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</si>
  <si>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</si>
  <si>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</si>
  <si>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</si>
  <si>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</si>
  <si>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</si>
  <si>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</si>
  <si>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</si>
  <si>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</si>
  <si>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</si>
  <si>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</si>
  <si>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</si>
  <si>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</si>
  <si>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①有形固定資産減価償却率については、増加傾向にあることから、計画的に施設の更新を図っていく必要がある。</t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</si>
  <si>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</si>
  <si>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</si>
  <si>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</si>
  <si>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</si>
  <si>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</si>
  <si>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</si>
  <si>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</si>
  <si>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</si>
  <si>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</si>
  <si>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</si>
  <si>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</si>
  <si>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</si>
  <si>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L2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</si>
  <si>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</si>
  <si>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</si>
  <si>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</si>
  <si>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</si>
  <si>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</si>
  <si>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</si>
  <si>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</si>
  <si>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</si>
  <si>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</si>
  <si>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</si>
  <si>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</si>
  <si>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</si>
  <si>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</si>
  <si>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</si>
  <si>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</si>
  <si>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</si>
  <si>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</si>
  <si>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</si>
  <si>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</si>
  <si>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</si>
  <si>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</si>
  <si>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今後の人口減少を踏まえ、施設の更新を計画的に行いつつ、効率的な経営を行っていく必要がある。</t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</si>
  <si>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②累積欠損金比率については、0%となった。今後においても、発生する見込みはないと考えている。
③流動比率については、減少傾向にある。企業債償還金が大きい事が影響している。
④企業債残高事業規模比率については、下水道使用料収入の減少により、比率は増加傾向となっている。下水道使用料単価の見直しが必要である。
⑤経費回収率については、類似団体を上回っている状況であるが、平成29年度まで上昇傾向にあったが平成30年度では減少に転じてしまった。使用料収入の確保と汚水処理費の削減が必要である。
⑥汚水処理原価については、類似団体を下回っているものの、対前年度と比較して増加してしまった。より一層、効果的な経営を行う必要がある。
⑦施設利用率については、施設処理能力に見合う有収水量が無いため、類似団体を下回っている。人口減少等により、浄化槽の使用者が少ないためである。
⑧水洗化率については、合併浄化槽未接続世帯がある為、100%を割り込んでしまった。</t>
    <rPh sb="152" eb="154">
      <t>リュウドウ</t>
    </rPh>
    <rPh sb="154" eb="156">
      <t>ヒリツ</t>
    </rPh>
    <rPh sb="162" eb="164">
      <t>ゲンショウ</t>
    </rPh>
    <rPh sb="164" eb="166">
      <t>ケイコウ</t>
    </rPh>
    <rPh sb="170" eb="173">
      <t>キギョウサイ</t>
    </rPh>
    <rPh sb="173" eb="176">
      <t>ショウカンキン</t>
    </rPh>
    <rPh sb="177" eb="178">
      <t>オオ</t>
    </rPh>
    <rPh sb="180" eb="181">
      <t>コト</t>
    </rPh>
    <rPh sb="182" eb="184">
      <t>エイキョウ</t>
    </rPh>
    <rPh sb="438" eb="439">
      <t>オサム</t>
    </rPh>
    <rPh sb="497" eb="499">
      <t>ガッペイ</t>
    </rPh>
    <rPh sb="499" eb="502">
      <t>ジョウカソウ</t>
    </rPh>
    <rPh sb="502" eb="505">
      <t>ミセツゾク</t>
    </rPh>
    <rPh sb="505" eb="507">
      <t>セタイ</t>
    </rPh>
    <rPh sb="510" eb="511">
      <t>タメ</t>
    </rPh>
    <rPh sb="517" eb="518">
      <t>ワ</t>
    </rPh>
    <rPh sb="519" eb="520">
      <t>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</si>
</sst>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34.21</c:v>
                </c:pt>
                <c:pt idx="1">
                  <c:v>34.21</c:v>
                </c:pt>
                <c:pt idx="2">
                  <c:v>31.58</c:v>
                </c:pt>
                <c:pt idx="3">
                  <c:v>31.58</c:v>
                </c:pt>
                <c:pt idx="4">
                  <c:v>28.95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41.51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94.52</c:v>
                </c:pt>
                <c:pt idx="1">
                  <c:v>97.18</c:v>
                </c:pt>
                <c:pt idx="2">
                  <c:v>95.45</c:v>
                </c:pt>
                <c:pt idx="3">
                  <c:v>100</c:v>
                </c:pt>
                <c:pt idx="4">
                  <c:v>96.83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68.72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102.04</c:v>
                </c:pt>
                <c:pt idx="1">
                  <c:v>121.05</c:v>
                </c:pt>
                <c:pt idx="2">
                  <c:v>95.39</c:v>
                </c:pt>
                <c:pt idx="3">
                  <c:v>344.69</c:v>
                </c:pt>
                <c:pt idx="4">
                  <c:v>154.80000000000001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99.54</c:v>
                </c:pt>
                <c:pt idx="1">
                  <c:v>105.63</c:v>
                </c:pt>
                <c:pt idx="2">
                  <c:v>100.37</c:v>
                </c:pt>
                <c:pt idx="3">
                  <c:v>93.87</c:v>
                </c:pt>
                <c:pt idx="4">
                  <c:v>86.84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32.69</c:v>
                </c:pt>
                <c:pt idx="1">
                  <c:v>35.67</c:v>
                </c:pt>
                <c:pt idx="2">
                  <c:v>38.700000000000003</c:v>
                </c:pt>
                <c:pt idx="3">
                  <c:v>41.63</c:v>
                </c:pt>
                <c:pt idx="4">
                  <c:v>44.6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23.72</c:v>
                </c:pt>
                <c:pt idx="1">
                  <c:v>17.809999999999999</c:v>
                </c:pt>
                <c:pt idx="2">
                  <c:v>18.600000000000001</c:v>
                </c:pt>
                <c:pt idx="3">
                  <c:v>42.61</c:v>
                </c:pt>
                <c:pt idx="4">
                  <c:v>44.22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585.79999999999995</c:v>
                </c:pt>
                <c:pt idx="1">
                  <c:v>0</c:v>
                </c:pt>
                <c:pt idx="2" formatCode="#,##0.00;&quot;△&quot;#,##0.00;&quot;-&quot;">
                  <c:v>11.1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59.52</c:v>
                </c:pt>
                <c:pt idx="1">
                  <c:v>102.8</c:v>
                </c:pt>
                <c:pt idx="2">
                  <c:v>55.24</c:v>
                </c:pt>
                <c:pt idx="3">
                  <c:v>231.75</c:v>
                </c:pt>
                <c:pt idx="4">
                  <c:v>254.32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152.97999999999999</c:v>
                </c:pt>
                <c:pt idx="1">
                  <c:v>176.03</c:v>
                </c:pt>
                <c:pt idx="2">
                  <c:v>143.47</c:v>
                </c:pt>
                <c:pt idx="3">
                  <c:v>463.05</c:v>
                </c:pt>
                <c:pt idx="4">
                  <c:v>367.73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322.33999999999997</c:v>
                </c:pt>
                <c:pt idx="1">
                  <c:v>366.75</c:v>
                </c:pt>
                <c:pt idx="2">
                  <c:v>291.2</c:v>
                </c:pt>
                <c:pt idx="3">
                  <c:v>322.36</c:v>
                </c:pt>
                <c:pt idx="4">
                  <c:v>277.89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822.24</c:v>
                </c:pt>
                <c:pt idx="1">
                  <c:v>747.42</c:v>
                </c:pt>
                <c:pt idx="2">
                  <c:v>433.52</c:v>
                </c:pt>
                <c:pt idx="3">
                  <c:v>519.51</c:v>
                </c:pt>
                <c:pt idx="4">
                  <c:v>755.67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503.8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63.51</c:v>
                </c:pt>
                <c:pt idx="2">
                  <c:v>83.22</c:v>
                </c:pt>
                <c:pt idx="3">
                  <c:v>99.34</c:v>
                </c:pt>
                <c:pt idx="4">
                  <c:v>85.18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51.58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265.37</c:v>
                </c:pt>
                <c:pt idx="1">
                  <c:v>213.43</c:v>
                </c:pt>
                <c:pt idx="2">
                  <c:v>244.02</c:v>
                </c:pt>
                <c:pt idx="3">
                  <c:v>215.63</c:v>
                </c:pt>
                <c:pt idx="4">
                  <c:v>231.28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333.58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【91.71】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【180.68】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【273.97】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【299.14】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個別排水処理</v>
      </c>
      <c r="Q8" s="6"/>
      <c r="R8" s="6"/>
      <c r="S8" s="6"/>
      <c r="T8" s="6"/>
      <c r="U8" s="6"/>
      <c r="V8" s="6"/>
      <c r="W8" s="6" t="str">
        <f>データ!L6</f>
        <v>L2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13201</v>
      </c>
      <c r="AM8" s="22"/>
      <c r="AN8" s="22"/>
      <c r="AO8" s="22"/>
      <c r="AP8" s="22"/>
      <c r="AQ8" s="22"/>
      <c r="AR8" s="22"/>
      <c r="AS8" s="22"/>
      <c r="AT8" s="7">
        <f>データ!T6</f>
        <v>111.52</v>
      </c>
      <c r="AU8" s="7"/>
      <c r="AV8" s="7"/>
      <c r="AW8" s="7"/>
      <c r="AX8" s="7"/>
      <c r="AY8" s="7"/>
      <c r="AZ8" s="7"/>
      <c r="BA8" s="7"/>
      <c r="BB8" s="7">
        <f>データ!U6</f>
        <v>118.37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37</v>
      </c>
      <c r="BM9" s="39"/>
      <c r="BN9" s="46" t="s">
        <v>38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12.83</v>
      </c>
      <c r="J10" s="7"/>
      <c r="K10" s="7"/>
      <c r="L10" s="7"/>
      <c r="M10" s="7"/>
      <c r="N10" s="7"/>
      <c r="O10" s="7"/>
      <c r="P10" s="7">
        <f>データ!P6</f>
        <v>0.48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2">
        <f>データ!R6</f>
        <v>3780</v>
      </c>
      <c r="AE10" s="22"/>
      <c r="AF10" s="22"/>
      <c r="AG10" s="22"/>
      <c r="AH10" s="22"/>
      <c r="AI10" s="22"/>
      <c r="AJ10" s="22"/>
      <c r="AK10" s="2"/>
      <c r="AL10" s="22">
        <f>データ!V6</f>
        <v>63</v>
      </c>
      <c r="AM10" s="22"/>
      <c r="AN10" s="22"/>
      <c r="AO10" s="22"/>
      <c r="AP10" s="22"/>
      <c r="AQ10" s="22"/>
      <c r="AR10" s="22"/>
      <c r="AS10" s="22"/>
      <c r="AT10" s="7">
        <f>データ!W6</f>
        <v>0.22</v>
      </c>
      <c r="AU10" s="7"/>
      <c r="AV10" s="7"/>
      <c r="AW10" s="7"/>
      <c r="AX10" s="7"/>
      <c r="AY10" s="7"/>
      <c r="AZ10" s="7"/>
      <c r="BA10" s="7"/>
      <c r="BB10" s="7">
        <f>データ!X6</f>
        <v>286.36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40</v>
      </c>
      <c r="BM10" s="40"/>
      <c r="BN10" s="47" t="s">
        <v>31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42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43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73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45</v>
      </c>
    </row>
    <row r="84" spans="1:78" hidden="1">
      <c r="B84" s="12" t="s">
        <v>46</v>
      </c>
      <c r="C84" s="12"/>
      <c r="D84" s="12"/>
      <c r="E84" s="12" t="s">
        <v>47</v>
      </c>
      <c r="F84" s="12" t="s">
        <v>49</v>
      </c>
      <c r="G84" s="12" t="s">
        <v>50</v>
      </c>
      <c r="H84" s="12" t="s">
        <v>44</v>
      </c>
      <c r="I84" s="12" t="s">
        <v>12</v>
      </c>
      <c r="J84" s="12" t="s">
        <v>51</v>
      </c>
      <c r="K84" s="12" t="s">
        <v>52</v>
      </c>
      <c r="L84" s="12" t="s">
        <v>35</v>
      </c>
      <c r="M84" s="12" t="s">
        <v>39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【91.71】</v>
      </c>
      <c r="F85" s="12" t="str">
        <f>データ!AT6</f>
        <v>【180.68】</v>
      </c>
      <c r="G85" s="12" t="str">
        <f>データ!BE6</f>
        <v>【273.97】</v>
      </c>
      <c r="H85" s="12" t="str">
        <f>データ!BP6</f>
        <v>【860.68】</v>
      </c>
      <c r="I85" s="12" t="str">
        <f>データ!CA6</f>
        <v>【52.12】</v>
      </c>
      <c r="J85" s="12" t="str">
        <f>データ!CL6</f>
        <v>【299.14】</v>
      </c>
      <c r="K85" s="12" t="str">
        <f>データ!CW6</f>
        <v>【50.35】</v>
      </c>
      <c r="L85" s="12" t="str">
        <f>データ!DH6</f>
        <v>【81.14】</v>
      </c>
      <c r="M85" s="12" t="str">
        <f>データ!DS6</f>
        <v>【38.00】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6fwEWd8r8eA7mTE0NzJW60o/yPyqdDA9HgnO116Ax0kPjhZsr+phdXi6oacRYhlFxrrOPoapqvyWY05CRGlmsA==" saltValue="N2yxDzWCkYhF8eJMlCJFng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57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8">
      <c r="A2" s="60" t="s">
        <v>58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36</v>
      </c>
      <c r="C3" s="62" t="s">
        <v>60</v>
      </c>
      <c r="D3" s="62" t="s">
        <v>61</v>
      </c>
      <c r="E3" s="62" t="s">
        <v>7</v>
      </c>
      <c r="F3" s="62" t="s">
        <v>6</v>
      </c>
      <c r="G3" s="62" t="s">
        <v>26</v>
      </c>
      <c r="H3" s="68" t="s">
        <v>62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56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10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8">
      <c r="A4" s="60" t="s">
        <v>63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54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48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29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65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16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64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66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67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68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69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8">
      <c r="A5" s="60" t="s">
        <v>70</v>
      </c>
      <c r="B5" s="64"/>
      <c r="C5" s="64"/>
      <c r="D5" s="64"/>
      <c r="E5" s="64"/>
      <c r="F5" s="64"/>
      <c r="G5" s="64"/>
      <c r="H5" s="70" t="s">
        <v>59</v>
      </c>
      <c r="I5" s="70" t="s">
        <v>71</v>
      </c>
      <c r="J5" s="70" t="s">
        <v>72</v>
      </c>
      <c r="K5" s="70" t="s">
        <v>74</v>
      </c>
      <c r="L5" s="70" t="s">
        <v>75</v>
      </c>
      <c r="M5" s="70" t="s">
        <v>8</v>
      </c>
      <c r="N5" s="70" t="s">
        <v>76</v>
      </c>
      <c r="O5" s="70" t="s">
        <v>77</v>
      </c>
      <c r="P5" s="70" t="s">
        <v>78</v>
      </c>
      <c r="Q5" s="70" t="s">
        <v>79</v>
      </c>
      <c r="R5" s="70" t="s">
        <v>80</v>
      </c>
      <c r="S5" s="70" t="s">
        <v>81</v>
      </c>
      <c r="T5" s="70" t="s">
        <v>82</v>
      </c>
      <c r="U5" s="70" t="s">
        <v>1</v>
      </c>
      <c r="V5" s="70" t="s">
        <v>3</v>
      </c>
      <c r="W5" s="70" t="s">
        <v>83</v>
      </c>
      <c r="X5" s="70" t="s">
        <v>84</v>
      </c>
      <c r="Y5" s="70" t="s">
        <v>85</v>
      </c>
      <c r="Z5" s="70" t="s">
        <v>87</v>
      </c>
      <c r="AA5" s="70" t="s">
        <v>88</v>
      </c>
      <c r="AB5" s="70" t="s">
        <v>89</v>
      </c>
      <c r="AC5" s="70" t="s">
        <v>90</v>
      </c>
      <c r="AD5" s="70" t="s">
        <v>91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46</v>
      </c>
      <c r="AJ5" s="70" t="s">
        <v>85</v>
      </c>
      <c r="AK5" s="70" t="s">
        <v>87</v>
      </c>
      <c r="AL5" s="70" t="s">
        <v>88</v>
      </c>
      <c r="AM5" s="70" t="s">
        <v>89</v>
      </c>
      <c r="AN5" s="70" t="s">
        <v>90</v>
      </c>
      <c r="AO5" s="70" t="s">
        <v>91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92</v>
      </c>
      <c r="AU5" s="70" t="s">
        <v>85</v>
      </c>
      <c r="AV5" s="70" t="s">
        <v>87</v>
      </c>
      <c r="AW5" s="70" t="s">
        <v>88</v>
      </c>
      <c r="AX5" s="70" t="s">
        <v>89</v>
      </c>
      <c r="AY5" s="70" t="s">
        <v>90</v>
      </c>
      <c r="AZ5" s="70" t="s">
        <v>91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92</v>
      </c>
      <c r="BF5" s="70" t="s">
        <v>85</v>
      </c>
      <c r="BG5" s="70" t="s">
        <v>87</v>
      </c>
      <c r="BH5" s="70" t="s">
        <v>88</v>
      </c>
      <c r="BI5" s="70" t="s">
        <v>89</v>
      </c>
      <c r="BJ5" s="70" t="s">
        <v>90</v>
      </c>
      <c r="BK5" s="70" t="s">
        <v>91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92</v>
      </c>
      <c r="BQ5" s="70" t="s">
        <v>85</v>
      </c>
      <c r="BR5" s="70" t="s">
        <v>87</v>
      </c>
      <c r="BS5" s="70" t="s">
        <v>88</v>
      </c>
      <c r="BT5" s="70" t="s">
        <v>89</v>
      </c>
      <c r="BU5" s="70" t="s">
        <v>90</v>
      </c>
      <c r="BV5" s="70" t="s">
        <v>91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92</v>
      </c>
      <c r="CB5" s="70" t="s">
        <v>85</v>
      </c>
      <c r="CC5" s="70" t="s">
        <v>87</v>
      </c>
      <c r="CD5" s="70" t="s">
        <v>88</v>
      </c>
      <c r="CE5" s="70" t="s">
        <v>89</v>
      </c>
      <c r="CF5" s="70" t="s">
        <v>90</v>
      </c>
      <c r="CG5" s="70" t="s">
        <v>91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92</v>
      </c>
      <c r="CM5" s="70" t="s">
        <v>85</v>
      </c>
      <c r="CN5" s="70" t="s">
        <v>87</v>
      </c>
      <c r="CO5" s="70" t="s">
        <v>88</v>
      </c>
      <c r="CP5" s="70" t="s">
        <v>89</v>
      </c>
      <c r="CQ5" s="70" t="s">
        <v>90</v>
      </c>
      <c r="CR5" s="70" t="s">
        <v>91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92</v>
      </c>
      <c r="CX5" s="70" t="s">
        <v>85</v>
      </c>
      <c r="CY5" s="70" t="s">
        <v>87</v>
      </c>
      <c r="CZ5" s="70" t="s">
        <v>88</v>
      </c>
      <c r="DA5" s="70" t="s">
        <v>89</v>
      </c>
      <c r="DB5" s="70" t="s">
        <v>90</v>
      </c>
      <c r="DC5" s="70" t="s">
        <v>91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92</v>
      </c>
      <c r="DI5" s="70" t="s">
        <v>85</v>
      </c>
      <c r="DJ5" s="70" t="s">
        <v>87</v>
      </c>
      <c r="DK5" s="70" t="s">
        <v>88</v>
      </c>
      <c r="DL5" s="70" t="s">
        <v>89</v>
      </c>
      <c r="DM5" s="70" t="s">
        <v>90</v>
      </c>
      <c r="DN5" s="70" t="s">
        <v>91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92</v>
      </c>
      <c r="DT5" s="70" t="s">
        <v>85</v>
      </c>
      <c r="DU5" s="70" t="s">
        <v>87</v>
      </c>
      <c r="DV5" s="70" t="s">
        <v>88</v>
      </c>
      <c r="DW5" s="70" t="s">
        <v>89</v>
      </c>
      <c r="DX5" s="70" t="s">
        <v>90</v>
      </c>
      <c r="DY5" s="70" t="s">
        <v>91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92</v>
      </c>
      <c r="EE5" s="70" t="s">
        <v>85</v>
      </c>
      <c r="EF5" s="70" t="s">
        <v>87</v>
      </c>
      <c r="EG5" s="70" t="s">
        <v>88</v>
      </c>
      <c r="EH5" s="70" t="s">
        <v>89</v>
      </c>
      <c r="EI5" s="70" t="s">
        <v>90</v>
      </c>
      <c r="EJ5" s="70" t="s">
        <v>91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92</v>
      </c>
    </row>
    <row r="6" spans="1:148" s="59" customFormat="1">
      <c r="A6" s="60" t="s">
        <v>97</v>
      </c>
      <c r="B6" s="65">
        <f t="shared" ref="B6:X6" si="1">B7</f>
        <v>2018</v>
      </c>
      <c r="C6" s="65">
        <f t="shared" si="1"/>
        <v>173860</v>
      </c>
      <c r="D6" s="65">
        <f t="shared" si="1"/>
        <v>46</v>
      </c>
      <c r="E6" s="65">
        <f t="shared" si="1"/>
        <v>18</v>
      </c>
      <c r="F6" s="65">
        <f t="shared" si="1"/>
        <v>1</v>
      </c>
      <c r="G6" s="65">
        <f t="shared" si="1"/>
        <v>0</v>
      </c>
      <c r="H6" s="65" t="str">
        <f t="shared" si="1"/>
        <v>石川県　宝達志水町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個別排水処理</v>
      </c>
      <c r="L6" s="65" t="str">
        <f t="shared" si="1"/>
        <v>L2</v>
      </c>
      <c r="M6" s="65" t="str">
        <f t="shared" si="1"/>
        <v>非設置</v>
      </c>
      <c r="N6" s="73" t="str">
        <f t="shared" si="1"/>
        <v>-</v>
      </c>
      <c r="O6" s="73">
        <f t="shared" si="1"/>
        <v>12.83</v>
      </c>
      <c r="P6" s="73">
        <f t="shared" si="1"/>
        <v>0.48</v>
      </c>
      <c r="Q6" s="73">
        <f t="shared" si="1"/>
        <v>100</v>
      </c>
      <c r="R6" s="73">
        <f t="shared" si="1"/>
        <v>3780</v>
      </c>
      <c r="S6" s="73">
        <f t="shared" si="1"/>
        <v>13201</v>
      </c>
      <c r="T6" s="73">
        <f t="shared" si="1"/>
        <v>111.52</v>
      </c>
      <c r="U6" s="73">
        <f t="shared" si="1"/>
        <v>118.37</v>
      </c>
      <c r="V6" s="73">
        <f t="shared" si="1"/>
        <v>63</v>
      </c>
      <c r="W6" s="73">
        <f t="shared" si="1"/>
        <v>0.22</v>
      </c>
      <c r="X6" s="73">
        <f t="shared" si="1"/>
        <v>286.36</v>
      </c>
      <c r="Y6" s="81">
        <f t="shared" ref="Y6:AH6" si="2">IF(Y7="",NA(),Y7)</f>
        <v>102.04</v>
      </c>
      <c r="Z6" s="81">
        <f t="shared" si="2"/>
        <v>121.05</v>
      </c>
      <c r="AA6" s="81">
        <f t="shared" si="2"/>
        <v>95.39</v>
      </c>
      <c r="AB6" s="81">
        <f t="shared" si="2"/>
        <v>344.69</v>
      </c>
      <c r="AC6" s="81">
        <f t="shared" si="2"/>
        <v>154.80000000000001</v>
      </c>
      <c r="AD6" s="81">
        <f t="shared" si="2"/>
        <v>99.54</v>
      </c>
      <c r="AE6" s="81">
        <f t="shared" si="2"/>
        <v>105.63</v>
      </c>
      <c r="AF6" s="81">
        <f t="shared" si="2"/>
        <v>100.37</v>
      </c>
      <c r="AG6" s="81">
        <f t="shared" si="2"/>
        <v>93.87</v>
      </c>
      <c r="AH6" s="81">
        <f t="shared" si="2"/>
        <v>86.84</v>
      </c>
      <c r="AI6" s="73" t="str">
        <f>IF(AI7="","",IF(AI7="-","【-】","【"&amp;SUBSTITUTE(TEXT(AI7,"#,##0.00"),"-","△")&amp;"】"))</f>
        <v>【91.71】</v>
      </c>
      <c r="AJ6" s="81">
        <f t="shared" ref="AJ6:AS6" si="3">IF(AJ7="",NA(),AJ7)</f>
        <v>585.79999999999995</v>
      </c>
      <c r="AK6" s="73">
        <f t="shared" si="3"/>
        <v>0</v>
      </c>
      <c r="AL6" s="81">
        <f t="shared" si="3"/>
        <v>11.1</v>
      </c>
      <c r="AM6" s="73">
        <f t="shared" si="3"/>
        <v>0</v>
      </c>
      <c r="AN6" s="73">
        <f t="shared" si="3"/>
        <v>0</v>
      </c>
      <c r="AO6" s="81">
        <f t="shared" si="3"/>
        <v>59.52</v>
      </c>
      <c r="AP6" s="81">
        <f t="shared" si="3"/>
        <v>102.8</v>
      </c>
      <c r="AQ6" s="81">
        <f t="shared" si="3"/>
        <v>55.24</v>
      </c>
      <c r="AR6" s="81">
        <f t="shared" si="3"/>
        <v>231.75</v>
      </c>
      <c r="AS6" s="81">
        <f t="shared" si="3"/>
        <v>254.32</v>
      </c>
      <c r="AT6" s="73" t="str">
        <f>IF(AT7="","",IF(AT7="-","【-】","【"&amp;SUBSTITUTE(TEXT(AT7,"#,##0.00"),"-","△")&amp;"】"))</f>
        <v>【180.68】</v>
      </c>
      <c r="AU6" s="81">
        <f t="shared" ref="AU6:BD6" si="4">IF(AU7="",NA(),AU7)</f>
        <v>152.97999999999999</v>
      </c>
      <c r="AV6" s="81">
        <f t="shared" si="4"/>
        <v>176.03</v>
      </c>
      <c r="AW6" s="81">
        <f t="shared" si="4"/>
        <v>143.47</v>
      </c>
      <c r="AX6" s="81">
        <f t="shared" si="4"/>
        <v>463.05</v>
      </c>
      <c r="AY6" s="81">
        <f t="shared" si="4"/>
        <v>367.73</v>
      </c>
      <c r="AZ6" s="81">
        <f t="shared" si="4"/>
        <v>322.33999999999997</v>
      </c>
      <c r="BA6" s="81">
        <f t="shared" si="4"/>
        <v>366.75</v>
      </c>
      <c r="BB6" s="81">
        <f t="shared" si="4"/>
        <v>291.2</v>
      </c>
      <c r="BC6" s="81">
        <f t="shared" si="4"/>
        <v>322.36</v>
      </c>
      <c r="BD6" s="81">
        <f t="shared" si="4"/>
        <v>277.89</v>
      </c>
      <c r="BE6" s="73" t="str">
        <f>IF(BE7="","",IF(BE7="-","【-】","【"&amp;SUBSTITUTE(TEXT(BE7,"#,##0.00"),"-","△")&amp;"】"))</f>
        <v>【273.97】</v>
      </c>
      <c r="BF6" s="81">
        <f t="shared" ref="BF6:BO6" si="5">IF(BF7="",NA(),BF7)</f>
        <v>822.24</v>
      </c>
      <c r="BG6" s="81">
        <f t="shared" si="5"/>
        <v>747.42</v>
      </c>
      <c r="BH6" s="81">
        <f t="shared" si="5"/>
        <v>433.52</v>
      </c>
      <c r="BI6" s="81">
        <f t="shared" si="5"/>
        <v>519.51</v>
      </c>
      <c r="BJ6" s="81">
        <f t="shared" si="5"/>
        <v>755.67</v>
      </c>
      <c r="BK6" s="81">
        <f t="shared" si="5"/>
        <v>760.12</v>
      </c>
      <c r="BL6" s="81">
        <f t="shared" si="5"/>
        <v>492.59</v>
      </c>
      <c r="BM6" s="81">
        <f t="shared" si="5"/>
        <v>503.8</v>
      </c>
      <c r="BN6" s="81">
        <f t="shared" si="5"/>
        <v>888.8</v>
      </c>
      <c r="BO6" s="81">
        <f t="shared" si="5"/>
        <v>855.65</v>
      </c>
      <c r="BP6" s="73" t="str">
        <f>IF(BP7="","",IF(BP7="-","【-】","【"&amp;SUBSTITUTE(TEXT(BP7,"#,##0.00"),"-","△")&amp;"】"))</f>
        <v>【860.68】</v>
      </c>
      <c r="BQ6" s="81">
        <f t="shared" ref="BQ6:BZ6" si="6">IF(BQ7="",NA(),BQ7)</f>
        <v>51.71</v>
      </c>
      <c r="BR6" s="81">
        <f t="shared" si="6"/>
        <v>63.51</v>
      </c>
      <c r="BS6" s="81">
        <f t="shared" si="6"/>
        <v>83.22</v>
      </c>
      <c r="BT6" s="81">
        <f t="shared" si="6"/>
        <v>99.34</v>
      </c>
      <c r="BU6" s="81">
        <f t="shared" si="6"/>
        <v>85.18</v>
      </c>
      <c r="BV6" s="81">
        <f t="shared" si="6"/>
        <v>50.17</v>
      </c>
      <c r="BW6" s="81">
        <f t="shared" si="6"/>
        <v>46.53</v>
      </c>
      <c r="BX6" s="81">
        <f t="shared" si="6"/>
        <v>51.58</v>
      </c>
      <c r="BY6" s="81">
        <f t="shared" si="6"/>
        <v>52.55</v>
      </c>
      <c r="BZ6" s="81">
        <f t="shared" si="6"/>
        <v>52.23</v>
      </c>
      <c r="CA6" s="73" t="str">
        <f>IF(CA7="","",IF(CA7="-","【-】","【"&amp;SUBSTITUTE(TEXT(CA7,"#,##0.00"),"-","△")&amp;"】"))</f>
        <v>【52.12】</v>
      </c>
      <c r="CB6" s="81">
        <f t="shared" ref="CB6:CK6" si="7">IF(CB7="",NA(),CB7)</f>
        <v>265.37</v>
      </c>
      <c r="CC6" s="81">
        <f t="shared" si="7"/>
        <v>213.43</v>
      </c>
      <c r="CD6" s="81">
        <f t="shared" si="7"/>
        <v>244.02</v>
      </c>
      <c r="CE6" s="81">
        <f t="shared" si="7"/>
        <v>215.63</v>
      </c>
      <c r="CF6" s="81">
        <f t="shared" si="7"/>
        <v>231.28</v>
      </c>
      <c r="CG6" s="81">
        <f t="shared" si="7"/>
        <v>329.08</v>
      </c>
      <c r="CH6" s="81">
        <f t="shared" si="7"/>
        <v>373.71</v>
      </c>
      <c r="CI6" s="81">
        <f t="shared" si="7"/>
        <v>333.58</v>
      </c>
      <c r="CJ6" s="81">
        <f t="shared" si="7"/>
        <v>292.45</v>
      </c>
      <c r="CK6" s="81">
        <f t="shared" si="7"/>
        <v>294.05</v>
      </c>
      <c r="CL6" s="73" t="str">
        <f>IF(CL7="","",IF(CL7="-","【-】","【"&amp;SUBSTITUTE(TEXT(CL7,"#,##0.00"),"-","△")&amp;"】"))</f>
        <v>【299.14】</v>
      </c>
      <c r="CM6" s="81">
        <f t="shared" ref="CM6:CV6" si="8">IF(CM7="",NA(),CM7)</f>
        <v>34.21</v>
      </c>
      <c r="CN6" s="81">
        <f t="shared" si="8"/>
        <v>34.21</v>
      </c>
      <c r="CO6" s="81">
        <f t="shared" si="8"/>
        <v>31.58</v>
      </c>
      <c r="CP6" s="81">
        <f t="shared" si="8"/>
        <v>31.58</v>
      </c>
      <c r="CQ6" s="81">
        <f t="shared" si="8"/>
        <v>28.95</v>
      </c>
      <c r="CR6" s="81">
        <f t="shared" si="8"/>
        <v>51.54</v>
      </c>
      <c r="CS6" s="81">
        <f t="shared" si="8"/>
        <v>44.84</v>
      </c>
      <c r="CT6" s="81">
        <f t="shared" si="8"/>
        <v>41.51</v>
      </c>
      <c r="CU6" s="81">
        <f t="shared" si="8"/>
        <v>51.71</v>
      </c>
      <c r="CV6" s="81">
        <f t="shared" si="8"/>
        <v>50.56</v>
      </c>
      <c r="CW6" s="73" t="str">
        <f>IF(CW7="","",IF(CW7="-","【-】","【"&amp;SUBSTITUTE(TEXT(CW7,"#,##0.00"),"-","△")&amp;"】"))</f>
        <v>【50.35】</v>
      </c>
      <c r="CX6" s="81">
        <f t="shared" ref="CX6:DG6" si="9">IF(CX7="",NA(),CX7)</f>
        <v>94.52</v>
      </c>
      <c r="CY6" s="81">
        <f t="shared" si="9"/>
        <v>97.18</v>
      </c>
      <c r="CZ6" s="81">
        <f t="shared" si="9"/>
        <v>95.45</v>
      </c>
      <c r="DA6" s="81">
        <f t="shared" si="9"/>
        <v>100</v>
      </c>
      <c r="DB6" s="81">
        <f t="shared" si="9"/>
        <v>96.83</v>
      </c>
      <c r="DC6" s="81">
        <f t="shared" si="9"/>
        <v>71.599999999999994</v>
      </c>
      <c r="DD6" s="81">
        <f t="shared" si="9"/>
        <v>67.86</v>
      </c>
      <c r="DE6" s="81">
        <f t="shared" si="9"/>
        <v>68.72</v>
      </c>
      <c r="DF6" s="81">
        <f t="shared" si="9"/>
        <v>82.91</v>
      </c>
      <c r="DG6" s="81">
        <f t="shared" si="9"/>
        <v>83.85</v>
      </c>
      <c r="DH6" s="73" t="str">
        <f>IF(DH7="","",IF(DH7="-","【-】","【"&amp;SUBSTITUTE(TEXT(DH7,"#,##0.00"),"-","△")&amp;"】"))</f>
        <v>【81.14】</v>
      </c>
      <c r="DI6" s="81">
        <f t="shared" ref="DI6:DR6" si="10">IF(DI7="",NA(),DI7)</f>
        <v>32.69</v>
      </c>
      <c r="DJ6" s="81">
        <f t="shared" si="10"/>
        <v>35.67</v>
      </c>
      <c r="DK6" s="81">
        <f t="shared" si="10"/>
        <v>38.700000000000003</v>
      </c>
      <c r="DL6" s="81">
        <f t="shared" si="10"/>
        <v>41.63</v>
      </c>
      <c r="DM6" s="81">
        <f t="shared" si="10"/>
        <v>44.6</v>
      </c>
      <c r="DN6" s="81">
        <f t="shared" si="10"/>
        <v>23.72</v>
      </c>
      <c r="DO6" s="81">
        <f t="shared" si="10"/>
        <v>17.809999999999999</v>
      </c>
      <c r="DP6" s="81">
        <f t="shared" si="10"/>
        <v>18.600000000000001</v>
      </c>
      <c r="DQ6" s="81">
        <f t="shared" si="10"/>
        <v>42.61</v>
      </c>
      <c r="DR6" s="81">
        <f t="shared" si="10"/>
        <v>44.22</v>
      </c>
      <c r="DS6" s="73" t="str">
        <f>IF(DS7="","",IF(DS7="-","【-】","【"&amp;SUBSTITUTE(TEXT(DS7,"#,##0.00"),"-","△")&amp;"】"))</f>
        <v>【38.00】</v>
      </c>
      <c r="DT6" s="81" t="str">
        <f t="shared" ref="DT6:EC6" si="11">IF(DT7="",NA(),DT7)</f>
        <v>-</v>
      </c>
      <c r="DU6" s="81" t="str">
        <f t="shared" si="11"/>
        <v>-</v>
      </c>
      <c r="DV6" s="81" t="str">
        <f t="shared" si="11"/>
        <v>-</v>
      </c>
      <c r="DW6" s="81" t="str">
        <f t="shared" si="11"/>
        <v>-</v>
      </c>
      <c r="DX6" s="81" t="str">
        <f t="shared" si="11"/>
        <v>-</v>
      </c>
      <c r="DY6" s="81" t="str">
        <f t="shared" si="11"/>
        <v>-</v>
      </c>
      <c r="DZ6" s="81" t="str">
        <f t="shared" si="11"/>
        <v>-</v>
      </c>
      <c r="EA6" s="81" t="str">
        <f t="shared" si="11"/>
        <v>-</v>
      </c>
      <c r="EB6" s="81" t="str">
        <f t="shared" si="11"/>
        <v>-</v>
      </c>
      <c r="EC6" s="81" t="str">
        <f t="shared" si="11"/>
        <v>-</v>
      </c>
      <c r="ED6" s="73" t="str">
        <f>IF(ED7="","",IF(ED7="-","【-】","【"&amp;SUBSTITUTE(TEXT(ED7,"#,##0.00"),"-","△")&amp;"】"))</f>
        <v>【-】</v>
      </c>
      <c r="EE6" s="81" t="str">
        <f t="shared" ref="EE6:EN6" si="12">IF(EE7="",NA(),EE7)</f>
        <v>-</v>
      </c>
      <c r="EF6" s="81" t="str">
        <f t="shared" si="12"/>
        <v>-</v>
      </c>
      <c r="EG6" s="81" t="str">
        <f t="shared" si="12"/>
        <v>-</v>
      </c>
      <c r="EH6" s="81" t="str">
        <f t="shared" si="12"/>
        <v>-</v>
      </c>
      <c r="EI6" s="81" t="str">
        <f t="shared" si="12"/>
        <v>-</v>
      </c>
      <c r="EJ6" s="81" t="str">
        <f t="shared" si="12"/>
        <v>-</v>
      </c>
      <c r="EK6" s="81" t="str">
        <f t="shared" si="12"/>
        <v>-</v>
      </c>
      <c r="EL6" s="81" t="str">
        <f t="shared" si="12"/>
        <v>-</v>
      </c>
      <c r="EM6" s="81" t="str">
        <f t="shared" si="12"/>
        <v>-</v>
      </c>
      <c r="EN6" s="81" t="str">
        <f t="shared" si="12"/>
        <v>-</v>
      </c>
      <c r="EO6" s="73" t="str">
        <f>IF(EO7="","",IF(EO7="-","【-】","【"&amp;SUBSTITUTE(TEXT(EO7,"#,##0.00"),"-","△")&amp;"】"))</f>
        <v>【-】</v>
      </c>
    </row>
    <row r="7" spans="1:148" s="59" customFormat="1">
      <c r="A7" s="60"/>
      <c r="B7" s="66">
        <v>2018</v>
      </c>
      <c r="C7" s="66">
        <v>173860</v>
      </c>
      <c r="D7" s="66">
        <v>46</v>
      </c>
      <c r="E7" s="66">
        <v>18</v>
      </c>
      <c r="F7" s="66">
        <v>1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33</v>
      </c>
      <c r="L7" s="66" t="s">
        <v>86</v>
      </c>
      <c r="M7" s="66" t="s">
        <v>101</v>
      </c>
      <c r="N7" s="74" t="s">
        <v>102</v>
      </c>
      <c r="O7" s="74">
        <v>12.83</v>
      </c>
      <c r="P7" s="74">
        <v>0.48</v>
      </c>
      <c r="Q7" s="74">
        <v>100</v>
      </c>
      <c r="R7" s="74">
        <v>3780</v>
      </c>
      <c r="S7" s="74">
        <v>13201</v>
      </c>
      <c r="T7" s="74">
        <v>111.52</v>
      </c>
      <c r="U7" s="74">
        <v>118.37</v>
      </c>
      <c r="V7" s="74">
        <v>63</v>
      </c>
      <c r="W7" s="74">
        <v>0.22</v>
      </c>
      <c r="X7" s="74">
        <v>286.36</v>
      </c>
      <c r="Y7" s="74">
        <v>102.04</v>
      </c>
      <c r="Z7" s="74">
        <v>121.05</v>
      </c>
      <c r="AA7" s="74">
        <v>95.39</v>
      </c>
      <c r="AB7" s="74">
        <v>344.69</v>
      </c>
      <c r="AC7" s="74">
        <v>154.80000000000001</v>
      </c>
      <c r="AD7" s="74">
        <v>99.54</v>
      </c>
      <c r="AE7" s="74">
        <v>105.63</v>
      </c>
      <c r="AF7" s="74">
        <v>100.37</v>
      </c>
      <c r="AG7" s="74">
        <v>93.87</v>
      </c>
      <c r="AH7" s="74">
        <v>86.84</v>
      </c>
      <c r="AI7" s="74">
        <v>91.71</v>
      </c>
      <c r="AJ7" s="74">
        <v>585.79999999999995</v>
      </c>
      <c r="AK7" s="74">
        <v>0</v>
      </c>
      <c r="AL7" s="74">
        <v>11.1</v>
      </c>
      <c r="AM7" s="74">
        <v>0</v>
      </c>
      <c r="AN7" s="74">
        <v>0</v>
      </c>
      <c r="AO7" s="74">
        <v>59.52</v>
      </c>
      <c r="AP7" s="74">
        <v>102.8</v>
      </c>
      <c r="AQ7" s="74">
        <v>55.24</v>
      </c>
      <c r="AR7" s="74">
        <v>231.75</v>
      </c>
      <c r="AS7" s="74">
        <v>254.32</v>
      </c>
      <c r="AT7" s="74">
        <v>180.68</v>
      </c>
      <c r="AU7" s="74">
        <v>152.97999999999999</v>
      </c>
      <c r="AV7" s="74">
        <v>176.03</v>
      </c>
      <c r="AW7" s="74">
        <v>143.47</v>
      </c>
      <c r="AX7" s="74">
        <v>463.05</v>
      </c>
      <c r="AY7" s="74">
        <v>367.73</v>
      </c>
      <c r="AZ7" s="74">
        <v>322.33999999999997</v>
      </c>
      <c r="BA7" s="74">
        <v>366.75</v>
      </c>
      <c r="BB7" s="74">
        <v>291.2</v>
      </c>
      <c r="BC7" s="74">
        <v>322.36</v>
      </c>
      <c r="BD7" s="74">
        <v>277.89</v>
      </c>
      <c r="BE7" s="74">
        <v>273.97000000000003</v>
      </c>
      <c r="BF7" s="74">
        <v>822.24</v>
      </c>
      <c r="BG7" s="74">
        <v>747.42</v>
      </c>
      <c r="BH7" s="74">
        <v>433.52</v>
      </c>
      <c r="BI7" s="74">
        <v>519.51</v>
      </c>
      <c r="BJ7" s="74">
        <v>755.67</v>
      </c>
      <c r="BK7" s="74">
        <v>760.12</v>
      </c>
      <c r="BL7" s="74">
        <v>492.59</v>
      </c>
      <c r="BM7" s="74">
        <v>503.8</v>
      </c>
      <c r="BN7" s="74">
        <v>888.8</v>
      </c>
      <c r="BO7" s="74">
        <v>855.65</v>
      </c>
      <c r="BP7" s="74">
        <v>860.68</v>
      </c>
      <c r="BQ7" s="74">
        <v>51.71</v>
      </c>
      <c r="BR7" s="74">
        <v>63.51</v>
      </c>
      <c r="BS7" s="74">
        <v>83.22</v>
      </c>
      <c r="BT7" s="74">
        <v>99.34</v>
      </c>
      <c r="BU7" s="74">
        <v>85.18</v>
      </c>
      <c r="BV7" s="74">
        <v>50.17</v>
      </c>
      <c r="BW7" s="74">
        <v>46.53</v>
      </c>
      <c r="BX7" s="74">
        <v>51.58</v>
      </c>
      <c r="BY7" s="74">
        <v>52.55</v>
      </c>
      <c r="BZ7" s="74">
        <v>52.23</v>
      </c>
      <c r="CA7" s="74">
        <v>52.12</v>
      </c>
      <c r="CB7" s="74">
        <v>265.37</v>
      </c>
      <c r="CC7" s="74">
        <v>213.43</v>
      </c>
      <c r="CD7" s="74">
        <v>244.02</v>
      </c>
      <c r="CE7" s="74">
        <v>215.63</v>
      </c>
      <c r="CF7" s="74">
        <v>231.28</v>
      </c>
      <c r="CG7" s="74">
        <v>329.08</v>
      </c>
      <c r="CH7" s="74">
        <v>373.71</v>
      </c>
      <c r="CI7" s="74">
        <v>333.58</v>
      </c>
      <c r="CJ7" s="74">
        <v>292.45</v>
      </c>
      <c r="CK7" s="74">
        <v>294.05</v>
      </c>
      <c r="CL7" s="74">
        <v>299.14</v>
      </c>
      <c r="CM7" s="74">
        <v>34.21</v>
      </c>
      <c r="CN7" s="74">
        <v>34.21</v>
      </c>
      <c r="CO7" s="74">
        <v>31.58</v>
      </c>
      <c r="CP7" s="74">
        <v>31.58</v>
      </c>
      <c r="CQ7" s="74">
        <v>28.95</v>
      </c>
      <c r="CR7" s="74">
        <v>51.54</v>
      </c>
      <c r="CS7" s="74">
        <v>44.84</v>
      </c>
      <c r="CT7" s="74">
        <v>41.51</v>
      </c>
      <c r="CU7" s="74">
        <v>51.71</v>
      </c>
      <c r="CV7" s="74">
        <v>50.56</v>
      </c>
      <c r="CW7" s="74">
        <v>50.35</v>
      </c>
      <c r="CX7" s="74">
        <v>94.52</v>
      </c>
      <c r="CY7" s="74">
        <v>97.18</v>
      </c>
      <c r="CZ7" s="74">
        <v>95.45</v>
      </c>
      <c r="DA7" s="74">
        <v>100</v>
      </c>
      <c r="DB7" s="74">
        <v>96.83</v>
      </c>
      <c r="DC7" s="74">
        <v>71.599999999999994</v>
      </c>
      <c r="DD7" s="74">
        <v>67.86</v>
      </c>
      <c r="DE7" s="74">
        <v>68.72</v>
      </c>
      <c r="DF7" s="74">
        <v>82.91</v>
      </c>
      <c r="DG7" s="74">
        <v>83.85</v>
      </c>
      <c r="DH7" s="74">
        <v>81.14</v>
      </c>
      <c r="DI7" s="74">
        <v>32.69</v>
      </c>
      <c r="DJ7" s="74">
        <v>35.67</v>
      </c>
      <c r="DK7" s="74">
        <v>38.700000000000003</v>
      </c>
      <c r="DL7" s="74">
        <v>41.63</v>
      </c>
      <c r="DM7" s="74">
        <v>44.6</v>
      </c>
      <c r="DN7" s="74">
        <v>23.72</v>
      </c>
      <c r="DO7" s="74">
        <v>17.809999999999999</v>
      </c>
      <c r="DP7" s="74">
        <v>18.600000000000001</v>
      </c>
      <c r="DQ7" s="74">
        <v>42.61</v>
      </c>
      <c r="DR7" s="74">
        <v>44.22</v>
      </c>
      <c r="DS7" s="74">
        <v>38</v>
      </c>
      <c r="DT7" s="74" t="s">
        <v>102</v>
      </c>
      <c r="DU7" s="74" t="s">
        <v>102</v>
      </c>
      <c r="DV7" s="74" t="s">
        <v>102</v>
      </c>
      <c r="DW7" s="74" t="s">
        <v>102</v>
      </c>
      <c r="DX7" s="74" t="s">
        <v>102</v>
      </c>
      <c r="DY7" s="74" t="s">
        <v>102</v>
      </c>
      <c r="DZ7" s="74" t="s">
        <v>102</v>
      </c>
      <c r="EA7" s="74" t="s">
        <v>102</v>
      </c>
      <c r="EB7" s="74" t="s">
        <v>102</v>
      </c>
      <c r="EC7" s="74" t="s">
        <v>102</v>
      </c>
      <c r="ED7" s="74" t="s">
        <v>102</v>
      </c>
      <c r="EE7" s="74" t="s">
        <v>102</v>
      </c>
      <c r="EF7" s="74" t="s">
        <v>102</v>
      </c>
      <c r="EG7" s="74" t="s">
        <v>102</v>
      </c>
      <c r="EH7" s="74" t="s">
        <v>102</v>
      </c>
      <c r="EI7" s="74" t="s">
        <v>102</v>
      </c>
      <c r="EJ7" s="74" t="s">
        <v>102</v>
      </c>
      <c r="EK7" s="74" t="s">
        <v>102</v>
      </c>
      <c r="EL7" s="74" t="s">
        <v>102</v>
      </c>
      <c r="EM7" s="74" t="s">
        <v>102</v>
      </c>
      <c r="EN7" s="74" t="s">
        <v>102</v>
      </c>
      <c r="EO7" s="74" t="s">
        <v>102</v>
      </c>
    </row>
    <row r="8" spans="1:148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</row>
    <row r="9" spans="1:148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8">
      <c r="A10" s="61" t="s">
        <v>36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2019-12-05T04:58:24Z</dcterms:created>
  <dcterms:modified xsi:type="dcterms:W3CDTF">2020-02-17T07:23:55Z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2020-02-17T07:23:55Z</vt:filetime>
  </property>
</Properties>
</file>