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7.16.211\中能登町役場\上下水道課\②-2下水道庶務\18-経営比較分析表\R01年度作成\【経営比較分析表】2018_174076_47_1718\"/>
    </mc:Choice>
  </mc:AlternateContent>
  <workbookProtection workbookAlgorithmName="SHA-512" workbookHashValue="yD5sm8ORRqpEuwP7sWMWMfjqhqjC7noWaOIRvP3Ca3JGPCcAqLVzW3O50LcRWK0MSQTXGy51SDk6PxQGEfQ5bQ==" workbookSaltValue="l1dzWKBX6RbvqZOeDqKLKw==" workbookSpinCount="100000" lockStructure="1"/>
  <bookViews>
    <workbookView showHorizontalScroll="0" showVerticalScroll="0" showSheetTabs="0"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<sst xmlns="http://schemas.openxmlformats.org/spreadsheetml/2006/main" count="228" uniqueCount="115">
  <si>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</si>
  <si>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</si>
  <si>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</si>
  <si>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</si>
  <si>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</si>
  <si>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</si>
  <si>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</si>
  <si>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</si>
  <si>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</si>
  <si>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</si>
  <si>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</si>
  <si>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</si>
  <si>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</si>
  <si>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</si>
  <si>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</si>
  <si>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</si>
  <si>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</si>
  <si>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</si>
  <si>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</si>
  <si>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</si>
  <si>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</si>
  <si>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</si>
  <si>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</si>
  <si>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</si>
  <si>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</si>
  <si>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</si>
  <si>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</si>
  <si>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</si>
  <si>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</si>
  <si>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</si>
  <si>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</si>
  <si>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</si>
  <si>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</si>
  <si>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</si>
  <si>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</si>
  <si>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</si>
  <si>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</si>
  <si>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</si>
  <si>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</si>
  <si>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</si>
  <si>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</si>
  <si>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</si>
  <si>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</si>
  <si>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</si>
  <si>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</si>
  <si>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</si>
  <si>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</si>
  <si>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</si>
  <si>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</si>
  <si>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</si>
  <si>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</si>
  <si>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</si>
  <si>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</si>
  <si>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</si>
  <si>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</si>
  <si>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</si>
  <si>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</si>
  <si>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</si>
  <si>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</si>
  <si>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</si>
  <si>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</si>
  <si>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</si>
  <si>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</si>
  <si>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</si>
  <si>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</si>
  <si>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</si>
  <si>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</si>
  <si>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</si>
  <si>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</si>
  <si>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</si>
  <si>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</si>
  <si>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</si>
  <si>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</si>
  <si>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</si>
  <si>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</si>
  <si>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</si>
  <si>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</si>
  <si>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</si>
  <si>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</si>
  <si>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</si>
  <si>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</si>
  <si>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</si>
  <si>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</si>
  <si>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</si>
  <si>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</si>
  <si>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</si>
  <si>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</si>
  <si>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</si>
  <si>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</si>
  <si>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</si>
  <si>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</si>
  <si>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</si>
  <si>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</si>
  <si>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</si>
  <si>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</si>
  <si>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</si>
  <si>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</si>
  <si>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</si>
  <si>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</si>
  <si>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中能登町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</si>
  <si>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</si>
  <si>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</si>
  <si>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</si>
  <si>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</si>
  <si>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</si>
  <si>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</si>
  <si>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</si>
  <si>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</si>
  <si>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</si>
  <si>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</si>
  <si>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</si>
  <si>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</si>
  <si>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当町の下水道は事業開始からまだ30年を経過しておらず、管渠の老朽化による更新は発生していない。</t>
    <rPh sb="1" eb="3">
      <t>カンキョ</t>
    </rPh>
    <rPh sb="3" eb="5">
      <t>カイゼン</t>
    </rPh>
    <rPh sb="5" eb="6">
      <t>リツ</t>
    </rPh>
    <rPh sb="8" eb="9">
      <t>トウ</t>
    </rPh>
    <rPh sb="9" eb="10">
      <t>マチ</t>
    </rPh>
    <rPh sb="11" eb="14">
      <t>ゲスイドウ</t>
    </rPh>
    <rPh sb="15" eb="17">
      <t>ジギョウ</t>
    </rPh>
    <rPh sb="17" eb="19">
      <t>カイシ</t>
    </rPh>
    <rPh sb="25" eb="26">
      <t>ネン</t>
    </rPh>
    <rPh sb="27" eb="29">
      <t>ケイカ</t>
    </rPh>
    <rPh sb="35" eb="37">
      <t>カンキョ</t>
    </rPh>
    <rPh sb="38" eb="41">
      <t>ロウキュウカ</t>
    </rPh>
    <rPh sb="44" eb="46">
      <t>コウシン</t>
    </rPh>
    <rPh sb="47" eb="49">
      <t>ハッセイ</t>
    </rPh>
    <phoneticPr fontId="4"/>
  </si>
  <si>
    <t>　整備事業開始時の借入企業債残高が大きく、企業債償還が経営を大きく圧迫している状況となっている。処理場の統廃合事業は町財政計画に基づき、令和元年度で一旦完了となった。今後は施設の維持管理について包括的民間管理委託を行い、維持管理費の節減を目指していく。重要な処理場についての計画的な修繕を施工し、突発的修繕の発生を防ぎながら経営の安定を目指していきたい。
　現状は料金収入のみで費用を賄えておらず、経費の節減と同時に使用料改定を目指し、使用料収入の増収を行いながら、経営の安定化を目指していきたい。
　下水道事業開始からまだ年数が経過していないことから老朽管対策の実施は行っていないが、今後は更新時期に向けての計画的な管渠更新計画が必要と考えられる。</t>
    <rPh sb="1" eb="3">
      <t>セイビ</t>
    </rPh>
    <rPh sb="3" eb="5">
      <t>ジギョウ</t>
    </rPh>
    <rPh sb="5" eb="7">
      <t>カイシ</t>
    </rPh>
    <rPh sb="7" eb="8">
      <t>トキ</t>
    </rPh>
    <rPh sb="9" eb="11">
      <t>カリイレ</t>
    </rPh>
    <rPh sb="11" eb="13">
      <t>キギョウ</t>
    </rPh>
    <rPh sb="13" eb="14">
      <t>サイ</t>
    </rPh>
    <rPh sb="14" eb="16">
      <t>ザンダカ</t>
    </rPh>
    <rPh sb="17" eb="18">
      <t>オオ</t>
    </rPh>
    <rPh sb="21" eb="23">
      <t>キギョウ</t>
    </rPh>
    <rPh sb="23" eb="24">
      <t>サイ</t>
    </rPh>
    <rPh sb="24" eb="26">
      <t>ショウカン</t>
    </rPh>
    <rPh sb="27" eb="29">
      <t>ケイエイ</t>
    </rPh>
    <rPh sb="30" eb="31">
      <t>オオ</t>
    </rPh>
    <rPh sb="33" eb="35">
      <t>アッパク</t>
    </rPh>
    <rPh sb="39" eb="41">
      <t>ジョウキョウ</t>
    </rPh>
    <rPh sb="48" eb="51">
      <t>ショリジョウ</t>
    </rPh>
    <rPh sb="52" eb="55">
      <t>トウハイゴウ</t>
    </rPh>
    <rPh sb="55" eb="57">
      <t>ジギョウ</t>
    </rPh>
    <rPh sb="58" eb="59">
      <t>マチ</t>
    </rPh>
    <rPh sb="59" eb="61">
      <t>ザイセイ</t>
    </rPh>
    <rPh sb="61" eb="63">
      <t>ケイカク</t>
    </rPh>
    <rPh sb="64" eb="65">
      <t>モト</t>
    </rPh>
    <rPh sb="68" eb="70">
      <t>レイワ</t>
    </rPh>
    <rPh sb="70" eb="72">
      <t>ガンネン</t>
    </rPh>
    <rPh sb="72" eb="73">
      <t>ド</t>
    </rPh>
    <rPh sb="74" eb="76">
      <t>イッタン</t>
    </rPh>
    <rPh sb="76" eb="78">
      <t>カンリョウ</t>
    </rPh>
    <rPh sb="83" eb="85">
      <t>コンゴ</t>
    </rPh>
    <rPh sb="86" eb="88">
      <t>シセツ</t>
    </rPh>
    <rPh sb="89" eb="91">
      <t>イジ</t>
    </rPh>
    <rPh sb="91" eb="93">
      <t>カンリ</t>
    </rPh>
    <rPh sb="97" eb="99">
      <t>ホウカツ</t>
    </rPh>
    <rPh sb="99" eb="100">
      <t>テキ</t>
    </rPh>
    <rPh sb="100" eb="102">
      <t>ミンカン</t>
    </rPh>
    <rPh sb="102" eb="104">
      <t>カンリ</t>
    </rPh>
    <rPh sb="104" eb="106">
      <t>イタク</t>
    </rPh>
    <rPh sb="107" eb="108">
      <t>オコナ</t>
    </rPh>
    <rPh sb="116" eb="118">
      <t>セツゲン</t>
    </rPh>
    <rPh sb="126" eb="128">
      <t>ジュウヨウ</t>
    </rPh>
    <rPh sb="129" eb="132">
      <t>ショリジョウ</t>
    </rPh>
    <rPh sb="137" eb="140">
      <t>ケイカクテキ</t>
    </rPh>
    <rPh sb="141" eb="143">
      <t>シュウゼン</t>
    </rPh>
    <rPh sb="144" eb="146">
      <t>セコウ</t>
    </rPh>
    <rPh sb="148" eb="150">
      <t>トッパツ</t>
    </rPh>
    <rPh sb="150" eb="151">
      <t>テキ</t>
    </rPh>
    <rPh sb="179" eb="181">
      <t>ゲンジョウ</t>
    </rPh>
    <rPh sb="202" eb="204">
      <t>セツゲン</t>
    </rPh>
    <rPh sb="211" eb="213">
      <t>カイテイ</t>
    </rPh>
    <rPh sb="214" eb="216">
      <t>メザ</t>
    </rPh>
    <rPh sb="218" eb="221">
      <t>シヨウリョウ</t>
    </rPh>
    <rPh sb="221" eb="223">
      <t>シュウニュウ</t>
    </rPh>
    <rPh sb="227" eb="228">
      <t>オコナ</t>
    </rPh>
    <rPh sb="233" eb="235">
      <t>ケイエイ</t>
    </rPh>
    <rPh sb="236" eb="238">
      <t>アンテイ</t>
    </rPh>
    <rPh sb="238" eb="239">
      <t>カ</t>
    </rPh>
    <rPh sb="240" eb="242">
      <t>メザ</t>
    </rPh>
    <phoneticPr fontId="4"/>
  </si>
  <si>
    <t>①収益的収支比率
　平成31年度から下水道事業会計が法適用となったため、平成30年度の維持管理費等のうち、打ち切り決算により費用の一部を減額して計上している。また支払利息の減少もあったことから総費用は減少した。しかし、企業債償還元金の増が大きく、総費用と企業債償還金の合算額は昨年度とほぼ変わらなかったことから、収益的収支比率も前年度とほぼ横ばいとなった。
④企業債残高対事業規模比率
　下水道整備事業は、合併前に旧町ごとに面整備や処理場建設をほぼ完了させており、このため下水道整備事業の財源となった企業債残高は類似団体と比較して大きくなっていたと考えられる。企業債償還元金は分流式下水道等に要する経費の額が大きく、公費で負担している割合が大きいことから、類似団体と比較して営業収益で賄う割合が小さくなった。
⑤経費回収率
　平成31年度から下水道事業会計が法適用となったため、平成30年度の維持管理費等のうち、打ち切り決算により費用の一部を減額して計上しているため汚水処理費の減となった。使用料収入はほぼ横ばいだったことから、経費回収率は前年度より増となった。
⑥汚水処理原価
　平成31年度から下水道事業会計が法適用となったため、平成30年度の維持管理費等の支払いのうち、打ち切り決算により費用の一部を減額して計上しているため汚水処理費の減となった。年間有収水量はほぼ横ばいだったことから、汚水処理原価の減となった。</t>
    <rPh sb="1" eb="3">
      <t>シュウエキ</t>
    </rPh>
    <rPh sb="3" eb="4">
      <t>テキ</t>
    </rPh>
    <rPh sb="4" eb="6">
      <t>シュウシ</t>
    </rPh>
    <rPh sb="6" eb="8">
      <t>ヒリツ</t>
    </rPh>
    <rPh sb="10" eb="12">
      <t>ヘイセイ</t>
    </rPh>
    <rPh sb="14" eb="16">
      <t>ネンド</t>
    </rPh>
    <rPh sb="36" eb="38">
      <t>ヘイセイ</t>
    </rPh>
    <rPh sb="62" eb="64">
      <t>ヒヨウ</t>
    </rPh>
    <rPh sb="65" eb="67">
      <t>イチブ</t>
    </rPh>
    <rPh sb="68" eb="70">
      <t>ゲンガク</t>
    </rPh>
    <rPh sb="72" eb="74">
      <t>ケイジョウ</t>
    </rPh>
    <rPh sb="81" eb="83">
      <t>シハライ</t>
    </rPh>
    <rPh sb="83" eb="85">
      <t>リソク</t>
    </rPh>
    <rPh sb="86" eb="88">
      <t>ゲンショウ</t>
    </rPh>
    <rPh sb="96" eb="99">
      <t>ソウヒヨウ</t>
    </rPh>
    <rPh sb="100" eb="102">
      <t>ゲンショウ</t>
    </rPh>
    <rPh sb="112" eb="114">
      <t>ショウカン</t>
    </rPh>
    <rPh sb="114" eb="116">
      <t>ガンキン</t>
    </rPh>
    <rPh sb="119" eb="120">
      <t>オオ</t>
    </rPh>
    <rPh sb="123" eb="126">
      <t>ソウヒヨウ</t>
    </rPh>
    <rPh sb="130" eb="132">
      <t>ショウカン</t>
    </rPh>
    <rPh sb="132" eb="133">
      <t>キン</t>
    </rPh>
    <rPh sb="134" eb="136">
      <t>ガッサン</t>
    </rPh>
    <rPh sb="136" eb="137">
      <t>ガク</t>
    </rPh>
    <rPh sb="138" eb="141">
      <t>サクネンド</t>
    </rPh>
    <rPh sb="144" eb="145">
      <t>カ</t>
    </rPh>
    <rPh sb="156" eb="159">
      <t>シュウエキテキ</t>
    </rPh>
    <rPh sb="159" eb="161">
      <t>シュウシ</t>
    </rPh>
    <rPh sb="161" eb="163">
      <t>ヒリツ</t>
    </rPh>
    <rPh sb="164" eb="167">
      <t>ゼンネンド</t>
    </rPh>
    <rPh sb="170" eb="171">
      <t>ヨコ</t>
    </rPh>
    <rPh sb="180" eb="182">
      <t>キギョウ</t>
    </rPh>
    <rPh sb="182" eb="183">
      <t>サイ</t>
    </rPh>
    <rPh sb="183" eb="185">
      <t>ザンダカ</t>
    </rPh>
    <rPh sb="185" eb="186">
      <t>タイ</t>
    </rPh>
    <rPh sb="186" eb="188">
      <t>ジギョウ</t>
    </rPh>
    <rPh sb="188" eb="190">
      <t>キボ</t>
    </rPh>
    <rPh sb="190" eb="192">
      <t>ヒリツ</t>
    </rPh>
    <rPh sb="194" eb="197">
      <t>ゲスイドウ</t>
    </rPh>
    <rPh sb="197" eb="199">
      <t>セイビ</t>
    </rPh>
    <rPh sb="199" eb="201">
      <t>ジギョウ</t>
    </rPh>
    <rPh sb="203" eb="205">
      <t>ガッペイ</t>
    </rPh>
    <rPh sb="205" eb="206">
      <t>マエ</t>
    </rPh>
    <rPh sb="207" eb="208">
      <t>キュウ</t>
    </rPh>
    <rPh sb="208" eb="209">
      <t>マチ</t>
    </rPh>
    <rPh sb="212" eb="213">
      <t>メン</t>
    </rPh>
    <rPh sb="213" eb="215">
      <t>セイビ</t>
    </rPh>
    <rPh sb="216" eb="219">
      <t>ショリジョウ</t>
    </rPh>
    <rPh sb="219" eb="221">
      <t>ケンセツ</t>
    </rPh>
    <rPh sb="224" eb="226">
      <t>カンリョウ</t>
    </rPh>
    <rPh sb="236" eb="239">
      <t>ゲスイドウ</t>
    </rPh>
    <rPh sb="239" eb="241">
      <t>セイビ</t>
    </rPh>
    <rPh sb="241" eb="243">
      <t>ジギョウ</t>
    </rPh>
    <rPh sb="244" eb="246">
      <t>ザイゲン</t>
    </rPh>
    <rPh sb="253" eb="255">
      <t>ザンダカ</t>
    </rPh>
    <rPh sb="256" eb="258">
      <t>ルイジ</t>
    </rPh>
    <rPh sb="258" eb="260">
      <t>ダンタイ</t>
    </rPh>
    <rPh sb="261" eb="263">
      <t>ヒカク</t>
    </rPh>
    <rPh sb="265" eb="266">
      <t>オオ</t>
    </rPh>
    <rPh sb="274" eb="275">
      <t>カンガ</t>
    </rPh>
    <rPh sb="280" eb="282">
      <t>キギョウ</t>
    </rPh>
    <rPh sb="282" eb="283">
      <t>サイ</t>
    </rPh>
    <rPh sb="283" eb="285">
      <t>ショウカン</t>
    </rPh>
    <rPh sb="285" eb="287">
      <t>ガンキン</t>
    </rPh>
    <rPh sb="288" eb="290">
      <t>ブンリュウ</t>
    </rPh>
    <rPh sb="290" eb="291">
      <t>シキ</t>
    </rPh>
    <rPh sb="291" eb="294">
      <t>ゲスイドウ</t>
    </rPh>
    <rPh sb="294" eb="295">
      <t>トウ</t>
    </rPh>
    <rPh sb="296" eb="297">
      <t>ヨウ</t>
    </rPh>
    <rPh sb="299" eb="301">
      <t>ケイヒ</t>
    </rPh>
    <rPh sb="302" eb="303">
      <t>ガク</t>
    </rPh>
    <rPh sb="304" eb="305">
      <t>オオ</t>
    </rPh>
    <rPh sb="308" eb="310">
      <t>コウヒ</t>
    </rPh>
    <rPh sb="311" eb="313">
      <t>フタン</t>
    </rPh>
    <rPh sb="317" eb="319">
      <t>ワリアイ</t>
    </rPh>
    <rPh sb="320" eb="321">
      <t>オオ</t>
    </rPh>
    <rPh sb="328" eb="330">
      <t>ルイジ</t>
    </rPh>
    <rPh sb="330" eb="332">
      <t>ダンタイ</t>
    </rPh>
    <rPh sb="333" eb="335">
      <t>ヒカク</t>
    </rPh>
    <rPh sb="337" eb="339">
      <t>エイギョウ</t>
    </rPh>
    <rPh sb="339" eb="341">
      <t>シュウエキ</t>
    </rPh>
    <rPh sb="342" eb="343">
      <t>マカナ</t>
    </rPh>
    <rPh sb="344" eb="346">
      <t>ワリアイ</t>
    </rPh>
    <rPh sb="347" eb="348">
      <t>チイ</t>
    </rPh>
    <rPh sb="356" eb="358">
      <t>ケイヒ</t>
    </rPh>
    <rPh sb="358" eb="360">
      <t>カイシュウ</t>
    </rPh>
    <rPh sb="360" eb="361">
      <t>リツ</t>
    </rPh>
    <rPh sb="363" eb="365">
      <t>ヘイセイ</t>
    </rPh>
    <rPh sb="367" eb="369">
      <t>ネンド</t>
    </rPh>
    <rPh sb="371" eb="374">
      <t>ゲスイドウ</t>
    </rPh>
    <rPh sb="374" eb="376">
      <t>ジギョウ</t>
    </rPh>
    <rPh sb="376" eb="378">
      <t>カイケイ</t>
    </rPh>
    <rPh sb="379" eb="380">
      <t>ホウ</t>
    </rPh>
    <rPh sb="380" eb="382">
      <t>テキヨウ</t>
    </rPh>
    <rPh sb="389" eb="391">
      <t>ヘイセイ</t>
    </rPh>
    <rPh sb="393" eb="395">
      <t>ネンド</t>
    </rPh>
    <rPh sb="396" eb="398">
      <t>イジ</t>
    </rPh>
    <rPh sb="398" eb="401">
      <t>カンリヒ</t>
    </rPh>
    <rPh sb="401" eb="402">
      <t>トウ</t>
    </rPh>
    <rPh sb="406" eb="407">
      <t>ウ</t>
    </rPh>
    <rPh sb="408" eb="409">
      <t>キ</t>
    </rPh>
    <rPh sb="410" eb="412">
      <t>ケッサン</t>
    </rPh>
    <rPh sb="415" eb="417">
      <t>ヒヨウ</t>
    </rPh>
    <rPh sb="418" eb="420">
      <t>イチブ</t>
    </rPh>
    <rPh sb="421" eb="423">
      <t>ゲンガク</t>
    </rPh>
    <rPh sb="425" eb="427">
      <t>ケイジョウ</t>
    </rPh>
    <rPh sb="433" eb="435">
      <t>オスイ</t>
    </rPh>
    <rPh sb="435" eb="437">
      <t>ショリ</t>
    </rPh>
    <rPh sb="437" eb="438">
      <t>ヒ</t>
    </rPh>
    <rPh sb="439" eb="440">
      <t>ゲン</t>
    </rPh>
    <rPh sb="445" eb="448">
      <t>シヨウリョウ</t>
    </rPh>
    <rPh sb="448" eb="450">
      <t>シュウニュウ</t>
    </rPh>
    <rPh sb="453" eb="454">
      <t>ヨコ</t>
    </rPh>
    <rPh sb="464" eb="466">
      <t>ケイヒ</t>
    </rPh>
    <rPh sb="466" eb="468">
      <t>カイシュウ</t>
    </rPh>
    <rPh sb="468" eb="469">
      <t>リツ</t>
    </rPh>
    <rPh sb="470" eb="473">
      <t>ゼンネンド</t>
    </rPh>
    <rPh sb="475" eb="476">
      <t>ゾウ</t>
    </rPh>
    <rPh sb="483" eb="485">
      <t>オスイ</t>
    </rPh>
    <rPh sb="485" eb="487">
      <t>ショリ</t>
    </rPh>
    <rPh sb="487" eb="489">
      <t>ゲンカ</t>
    </rPh>
    <rPh sb="538" eb="539">
      <t>ウ</t>
    </rPh>
    <rPh sb="547" eb="549">
      <t>ヒヨウ</t>
    </rPh>
    <rPh sb="550" eb="552">
      <t>イチブ</t>
    </rPh>
    <rPh sb="553" eb="555">
      <t>ゲンガク</t>
    </rPh>
    <rPh sb="557" eb="559">
      <t>ケイジョウ</t>
    </rPh>
    <rPh sb="577" eb="579">
      <t>ネンカン</t>
    </rPh>
    <rPh sb="579" eb="580">
      <t>ユウ</t>
    </rPh>
    <rPh sb="580" eb="581">
      <t>シュウ</t>
    </rPh>
    <rPh sb="581" eb="583">
      <t>スイリョウ</t>
    </rPh>
    <rPh sb="597" eb="599">
      <t>オスイ</t>
    </rPh>
    <rPh sb="599" eb="601">
      <t>ショリ</t>
    </rPh>
    <rPh sb="601" eb="603">
      <t>ゲンカ</t>
    </rPh>
    <rPh sb="604" eb="605">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</si>
</sst>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7.0000000000000007E-2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278-4D2B-9A04-8867A5A90AF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3278-4D2B-9A04-8867A5A90AF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51.5</c:v>
                </c:pt>
                <c:pt idx="1">
                  <c:v>54.02</c:v>
                </c:pt>
                <c:pt idx="2">
                  <c:v>53.6</c:v>
                </c:pt>
                <c:pt idx="3">
                  <c:v>61.88</c:v>
                </c:pt>
                <c:pt idx="4">
                  <c:v>55.8</c:v>
                </c:pt>
              </c:numCache>
            </c:numRef>
          </c:val>
          <c:extLst>
            <c:ext xmlns:c16="http://schemas.microsoft.com/office/drawing/2014/chart" uri="{C3380CC4-5D6E-409C-BE32-E72D297353CC}">
              <c16:uniqueId val="{00000000-789F-4854-9CB5-7FC34ABEA16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789F-4854-9CB5-7FC34ABEA16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82.84</c:v>
                </c:pt>
                <c:pt idx="1">
                  <c:v>84.09</c:v>
                </c:pt>
                <c:pt idx="2">
                  <c:v>84.82</c:v>
                </c:pt>
                <c:pt idx="3">
                  <c:v>85.69</c:v>
                </c:pt>
                <c:pt idx="4">
                  <c:v>86.25</c:v>
                </c:pt>
              </c:numCache>
            </c:numRef>
          </c:val>
          <c:extLst>
            <c:ext xmlns:c16="http://schemas.microsoft.com/office/drawing/2014/chart" uri="{C3380CC4-5D6E-409C-BE32-E72D297353CC}">
              <c16:uniqueId val="{00000000-7226-4476-BE30-AA6AD4E33B9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7226-4476-BE30-AA6AD4E33B9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38.619999999999997</c:v>
                </c:pt>
                <c:pt idx="1">
                  <c:v>36.590000000000003</c:v>
                </c:pt>
                <c:pt idx="2">
                  <c:v>62.59</c:v>
                </c:pt>
                <c:pt idx="3">
                  <c:v>65.13</c:v>
                </c:pt>
                <c:pt idx="4">
                  <c:v>64.98</c:v>
                </c:pt>
              </c:numCache>
            </c:numRef>
          </c:val>
          <c:extLst>
            <c:ext xmlns:c16="http://schemas.microsoft.com/office/drawing/2014/chart" uri="{C3380CC4-5D6E-409C-BE32-E72D297353CC}">
              <c16:uniqueId val="{00000000-16E5-4751-A79D-FF0FA232210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E5-4751-A79D-FF0FA232210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8F-445B-AD50-5BE84E69E7F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8F-445B-AD50-5BE84E69E7F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2F-41DE-A9A9-20B1211F647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2F-41DE-A9A9-20B1211F647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F5-4C06-90A0-3E979230DC7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F5-4C06-90A0-3E979230DC7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E2-41B8-A34B-4735D95BDD1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E2-41B8-A34B-4735D95BDD1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3740.72</c:v>
                </c:pt>
                <c:pt idx="1">
                  <c:v>3481.25</c:v>
                </c:pt>
                <c:pt idx="2">
                  <c:v>1401.54</c:v>
                </c:pt>
                <c:pt idx="3">
                  <c:v>937.62</c:v>
                </c:pt>
                <c:pt idx="4">
                  <c:v>876.76</c:v>
                </c:pt>
              </c:numCache>
            </c:numRef>
          </c:val>
          <c:extLst>
            <c:ext xmlns:c16="http://schemas.microsoft.com/office/drawing/2014/chart" uri="{C3380CC4-5D6E-409C-BE32-E72D297353CC}">
              <c16:uniqueId val="{00000000-C1CB-4E56-9406-FDB395E2A1B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C1CB-4E56-9406-FDB395E2A1B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29.5</c:v>
                </c:pt>
                <c:pt idx="1">
                  <c:v>29.43</c:v>
                </c:pt>
                <c:pt idx="2">
                  <c:v>57.19</c:v>
                </c:pt>
                <c:pt idx="3">
                  <c:v>65.42</c:v>
                </c:pt>
                <c:pt idx="4">
                  <c:v>75.09</c:v>
                </c:pt>
              </c:numCache>
            </c:numRef>
          </c:val>
          <c:extLst>
            <c:ext xmlns:c16="http://schemas.microsoft.com/office/drawing/2014/chart" uri="{C3380CC4-5D6E-409C-BE32-E72D297353CC}">
              <c16:uniqueId val="{00000000-609D-43DD-B7D2-9A937FB4B8E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609D-43DD-B7D2-9A937FB4B8E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474.21</c:v>
                </c:pt>
                <c:pt idx="1">
                  <c:v>478.49</c:v>
                </c:pt>
                <c:pt idx="2">
                  <c:v>245.83</c:v>
                </c:pt>
                <c:pt idx="3">
                  <c:v>215.47</c:v>
                </c:pt>
                <c:pt idx="4">
                  <c:v>187.03</c:v>
                </c:pt>
              </c:numCache>
            </c:numRef>
          </c:val>
          <c:extLst>
            <c:ext xmlns:c16="http://schemas.microsoft.com/office/drawing/2014/chart" uri="{C3380CC4-5D6E-409C-BE32-E72D297353CC}">
              <c16:uniqueId val="{00000000-2B92-4389-84B7-FFB5252FD0D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2B92-4389-84B7-FFB5252FD0D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4" zoomScale="80" zoomScaleNormal="80" zoomScalePageLayoutView="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中能登町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18104</v>
      </c>
      <c r="AM8" s="68"/>
      <c r="AN8" s="68"/>
      <c r="AO8" s="68"/>
      <c r="AP8" s="68"/>
      <c r="AQ8" s="68"/>
      <c r="AR8" s="68"/>
      <c r="AS8" s="68"/>
      <c r="AT8" s="67">
        <f>データ!T6</f>
        <v>89.45</v>
      </c>
      <c r="AU8" s="67"/>
      <c r="AV8" s="67"/>
      <c r="AW8" s="67"/>
      <c r="AX8" s="67"/>
      <c r="AY8" s="67"/>
      <c r="AZ8" s="67"/>
      <c r="BA8" s="67"/>
      <c r="BB8" s="67">
        <f>データ!U6</f>
        <v>202.39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89.96</v>
      </c>
      <c r="Q10" s="67"/>
      <c r="R10" s="67"/>
      <c r="S10" s="67"/>
      <c r="T10" s="67"/>
      <c r="U10" s="67"/>
      <c r="V10" s="67"/>
      <c r="W10" s="67">
        <f>データ!Q6</f>
        <v>94.03</v>
      </c>
      <c r="X10" s="67"/>
      <c r="Y10" s="67"/>
      <c r="Z10" s="67"/>
      <c r="AA10" s="67"/>
      <c r="AB10" s="67"/>
      <c r="AC10" s="67"/>
      <c r="AD10" s="68">
        <f>データ!R6</f>
        <v>2700</v>
      </c>
      <c r="AE10" s="68"/>
      <c r="AF10" s="68"/>
      <c r="AG10" s="68"/>
      <c r="AH10" s="68"/>
      <c r="AI10" s="68"/>
      <c r="AJ10" s="68"/>
      <c r="AK10" s="2"/>
      <c r="AL10" s="68">
        <f>データ!V6</f>
        <v>16185</v>
      </c>
      <c r="AM10" s="68"/>
      <c r="AN10" s="68"/>
      <c r="AO10" s="68"/>
      <c r="AP10" s="68"/>
      <c r="AQ10" s="68"/>
      <c r="AR10" s="68"/>
      <c r="AS10" s="68"/>
      <c r="AT10" s="67">
        <f>データ!W6</f>
        <v>6.69</v>
      </c>
      <c r="AU10" s="67"/>
      <c r="AV10" s="67"/>
      <c r="AW10" s="67"/>
      <c r="AX10" s="67"/>
      <c r="AY10" s="67"/>
      <c r="AZ10" s="67"/>
      <c r="BA10" s="67"/>
      <c r="BB10" s="67">
        <f>データ!X6</f>
        <v>2419.2800000000002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43</v>
      </c>
      <c r="N86" s="26" t="s">
        <v>45</v>
      </c>
      <c r="O86" s="26" t="str">
        <f>データ!EO6</f>
        <v>【0.12】</v>
      </c>
    </row>
  </sheetData>
  <sheetProtection algorithmName="SHA-512" hashValue="jv+tuEU9LMduSnG7WgMzhanNF+RRBJoXhPHKZaP/vBuH4z6mWV97gGyIhx8HJWJdNI/iOZ3kV6NqgeSyyMBtYA==" saltValue="I5V655vTNIOusVILvbld0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174076</v>
      </c>
      <c r="D6" s="33">
        <f t="shared" si="3"/>
        <v>47</v>
      </c>
      <c r="E6" s="33">
        <f t="shared" si="3"/>
        <v>17</v>
      </c>
      <c r="F6" s="33">
        <f t="shared" si="3"/>
        <v>4</v>
      </c>
      <c r="G6" s="33">
        <f t="shared" si="3"/>
        <v>0</v>
      </c>
      <c r="H6" s="33" t="str">
        <f t="shared" si="3"/>
        <v>石川県　中能登町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89.96</v>
      </c>
      <c r="Q6" s="34">
        <f t="shared" si="3"/>
        <v>94.03</v>
      </c>
      <c r="R6" s="34">
        <f t="shared" si="3"/>
        <v>2700</v>
      </c>
      <c r="S6" s="34">
        <f t="shared" si="3"/>
        <v>18104</v>
      </c>
      <c r="T6" s="34">
        <f t="shared" si="3"/>
        <v>89.45</v>
      </c>
      <c r="U6" s="34">
        <f t="shared" si="3"/>
        <v>202.39</v>
      </c>
      <c r="V6" s="34">
        <f t="shared" si="3"/>
        <v>16185</v>
      </c>
      <c r="W6" s="34">
        <f t="shared" si="3"/>
        <v>6.69</v>
      </c>
      <c r="X6" s="34">
        <f t="shared" si="3"/>
        <v>2419.2800000000002</v>
      </c>
      <c r="Y6" s="35">
        <f>IF(Y7="",NA(),Y7)</f>
        <v>38.619999999999997</v>
      </c>
      <c r="Z6" s="35">
        <f t="shared" ref="Z6:AH6" si="4">IF(Z7="",NA(),Z7)</f>
        <v>36.590000000000003</v>
      </c>
      <c r="AA6" s="35">
        <f t="shared" si="4"/>
        <v>62.59</v>
      </c>
      <c r="AB6" s="35">
        <f t="shared" si="4"/>
        <v>65.13</v>
      </c>
      <c r="AC6" s="35">
        <f t="shared" si="4"/>
        <v>64.98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3740.72</v>
      </c>
      <c r="BG6" s="35">
        <f t="shared" ref="BG6:BO6" si="7">IF(BG7="",NA(),BG7)</f>
        <v>3481.25</v>
      </c>
      <c r="BH6" s="35">
        <f t="shared" si="7"/>
        <v>1401.54</v>
      </c>
      <c r="BI6" s="35">
        <f t="shared" si="7"/>
        <v>937.62</v>
      </c>
      <c r="BJ6" s="35">
        <f t="shared" si="7"/>
        <v>876.76</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29.5</v>
      </c>
      <c r="BR6" s="35">
        <f t="shared" ref="BR6:BZ6" si="8">IF(BR7="",NA(),BR7)</f>
        <v>29.43</v>
      </c>
      <c r="BS6" s="35">
        <f t="shared" si="8"/>
        <v>57.19</v>
      </c>
      <c r="BT6" s="35">
        <f t="shared" si="8"/>
        <v>65.42</v>
      </c>
      <c r="BU6" s="35">
        <f t="shared" si="8"/>
        <v>75.09</v>
      </c>
      <c r="BV6" s="35">
        <f t="shared" si="8"/>
        <v>66.56</v>
      </c>
      <c r="BW6" s="35">
        <f t="shared" si="8"/>
        <v>66.22</v>
      </c>
      <c r="BX6" s="35">
        <f t="shared" si="8"/>
        <v>69.87</v>
      </c>
      <c r="BY6" s="35">
        <f t="shared" si="8"/>
        <v>74.3</v>
      </c>
      <c r="BZ6" s="35">
        <f t="shared" si="8"/>
        <v>72.260000000000005</v>
      </c>
      <c r="CA6" s="34" t="str">
        <f>IF(CA7="","",IF(CA7="-","【-】","【"&amp;SUBSTITUTE(TEXT(CA7,"#,##0.00"),"-","△")&amp;"】"))</f>
        <v>【74.48】</v>
      </c>
      <c r="CB6" s="35">
        <f>IF(CB7="",NA(),CB7)</f>
        <v>474.21</v>
      </c>
      <c r="CC6" s="35">
        <f t="shared" ref="CC6:CK6" si="9">IF(CC7="",NA(),CC7)</f>
        <v>478.49</v>
      </c>
      <c r="CD6" s="35">
        <f t="shared" si="9"/>
        <v>245.83</v>
      </c>
      <c r="CE6" s="35">
        <f t="shared" si="9"/>
        <v>215.47</v>
      </c>
      <c r="CF6" s="35">
        <f t="shared" si="9"/>
        <v>187.03</v>
      </c>
      <c r="CG6" s="35">
        <f t="shared" si="9"/>
        <v>244.29</v>
      </c>
      <c r="CH6" s="35">
        <f t="shared" si="9"/>
        <v>246.72</v>
      </c>
      <c r="CI6" s="35">
        <f t="shared" si="9"/>
        <v>234.96</v>
      </c>
      <c r="CJ6" s="35">
        <f t="shared" si="9"/>
        <v>221.81</v>
      </c>
      <c r="CK6" s="35">
        <f t="shared" si="9"/>
        <v>230.02</v>
      </c>
      <c r="CL6" s="34" t="str">
        <f>IF(CL7="","",IF(CL7="-","【-】","【"&amp;SUBSTITUTE(TEXT(CL7,"#,##0.00"),"-","△")&amp;"】"))</f>
        <v>【219.46】</v>
      </c>
      <c r="CM6" s="35">
        <f>IF(CM7="",NA(),CM7)</f>
        <v>51.5</v>
      </c>
      <c r="CN6" s="35">
        <f t="shared" ref="CN6:CV6" si="10">IF(CN7="",NA(),CN7)</f>
        <v>54.02</v>
      </c>
      <c r="CO6" s="35">
        <f t="shared" si="10"/>
        <v>53.6</v>
      </c>
      <c r="CP6" s="35">
        <f t="shared" si="10"/>
        <v>61.88</v>
      </c>
      <c r="CQ6" s="35">
        <f t="shared" si="10"/>
        <v>55.8</v>
      </c>
      <c r="CR6" s="35">
        <f t="shared" si="10"/>
        <v>43.58</v>
      </c>
      <c r="CS6" s="35">
        <f t="shared" si="10"/>
        <v>41.35</v>
      </c>
      <c r="CT6" s="35">
        <f t="shared" si="10"/>
        <v>42.9</v>
      </c>
      <c r="CU6" s="35">
        <f t="shared" si="10"/>
        <v>43.36</v>
      </c>
      <c r="CV6" s="35">
        <f t="shared" si="10"/>
        <v>42.56</v>
      </c>
      <c r="CW6" s="34" t="str">
        <f>IF(CW7="","",IF(CW7="-","【-】","【"&amp;SUBSTITUTE(TEXT(CW7,"#,##0.00"),"-","△")&amp;"】"))</f>
        <v>【42.82】</v>
      </c>
      <c r="CX6" s="35">
        <f>IF(CX7="",NA(),CX7)</f>
        <v>82.84</v>
      </c>
      <c r="CY6" s="35">
        <f t="shared" ref="CY6:DG6" si="11">IF(CY7="",NA(),CY7)</f>
        <v>84.09</v>
      </c>
      <c r="CZ6" s="35">
        <f t="shared" si="11"/>
        <v>84.82</v>
      </c>
      <c r="DA6" s="35">
        <f t="shared" si="11"/>
        <v>85.69</v>
      </c>
      <c r="DB6" s="35">
        <f t="shared" si="11"/>
        <v>86.25</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7.0000000000000007E-2</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174076</v>
      </c>
      <c r="D7" s="37">
        <v>47</v>
      </c>
      <c r="E7" s="37">
        <v>17</v>
      </c>
      <c r="F7" s="37">
        <v>4</v>
      </c>
      <c r="G7" s="37">
        <v>0</v>
      </c>
      <c r="H7" s="37" t="s">
        <v>99</v>
      </c>
      <c r="I7" s="37" t="s">
        <v>100</v>
      </c>
      <c r="J7" s="37" t="s">
        <v>101</v>
      </c>
      <c r="K7" s="37" t="s">
        <v>102</v>
      </c>
      <c r="L7" s="37" t="s">
        <v>103</v>
      </c>
      <c r="M7" s="37" t="s">
        <v>104</v>
      </c>
      <c r="N7" s="38" t="s">
        <v>105</v>
      </c>
      <c r="O7" s="38" t="s">
        <v>106</v>
      </c>
      <c r="P7" s="38">
        <v>89.96</v>
      </c>
      <c r="Q7" s="38">
        <v>94.03</v>
      </c>
      <c r="R7" s="38">
        <v>2700</v>
      </c>
      <c r="S7" s="38">
        <v>18104</v>
      </c>
      <c r="T7" s="38">
        <v>89.45</v>
      </c>
      <c r="U7" s="38">
        <v>202.39</v>
      </c>
      <c r="V7" s="38">
        <v>16185</v>
      </c>
      <c r="W7" s="38">
        <v>6.69</v>
      </c>
      <c r="X7" s="38">
        <v>2419.2800000000002</v>
      </c>
      <c r="Y7" s="38">
        <v>38.619999999999997</v>
      </c>
      <c r="Z7" s="38">
        <v>36.590000000000003</v>
      </c>
      <c r="AA7" s="38">
        <v>62.59</v>
      </c>
      <c r="AB7" s="38">
        <v>65.13</v>
      </c>
      <c r="AC7" s="38">
        <v>64.98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3740.72</v>
      </c>
      <c r="BG7" s="38">
        <v>3481.25</v>
      </c>
      <c r="BH7" s="38">
        <v>1401.54</v>
      </c>
      <c r="BI7" s="38">
        <v>937.62</v>
      </c>
      <c r="BJ7" s="38">
        <v>876.76</v>
      </c>
      <c r="BK7" s="38">
        <v>1436</v>
      </c>
      <c r="BL7" s="38">
        <v>1434.89</v>
      </c>
      <c r="BM7" s="38">
        <v>1298.9100000000001</v>
      </c>
      <c r="BN7" s="38">
        <v>1243.71</v>
      </c>
      <c r="BO7" s="38">
        <v>1194.1500000000001</v>
      </c>
      <c r="BP7" s="38">
        <v>1209.4000000000001</v>
      </c>
      <c r="BQ7" s="38">
        <v>29.5</v>
      </c>
      <c r="BR7" s="38">
        <v>29.43</v>
      </c>
      <c r="BS7" s="38">
        <v>57.19</v>
      </c>
      <c r="BT7" s="38">
        <v>65.42</v>
      </c>
      <c r="BU7" s="38">
        <v>75.09</v>
      </c>
      <c r="BV7" s="38">
        <v>66.56</v>
      </c>
      <c r="BW7" s="38">
        <v>66.22</v>
      </c>
      <c r="BX7" s="38">
        <v>69.87</v>
      </c>
      <c r="BY7" s="38">
        <v>74.3</v>
      </c>
      <c r="BZ7" s="38">
        <v>72.260000000000005</v>
      </c>
      <c r="CA7" s="38">
        <v>74.48</v>
      </c>
      <c r="CB7" s="38">
        <v>474.21</v>
      </c>
      <c r="CC7" s="38">
        <v>478.49</v>
      </c>
      <c r="CD7" s="38">
        <v>245.83</v>
      </c>
      <c r="CE7" s="38">
        <v>215.47</v>
      </c>
      <c r="CF7" s="38">
        <v>187.03</v>
      </c>
      <c r="CG7" s="38">
        <v>244.29</v>
      </c>
      <c r="CH7" s="38">
        <v>246.72</v>
      </c>
      <c r="CI7" s="38">
        <v>234.96</v>
      </c>
      <c r="CJ7" s="38">
        <v>221.81</v>
      </c>
      <c r="CK7" s="38">
        <v>230.02</v>
      </c>
      <c r="CL7" s="38">
        <v>219.46</v>
      </c>
      <c r="CM7" s="38">
        <v>51.5</v>
      </c>
      <c r="CN7" s="38">
        <v>54.02</v>
      </c>
      <c r="CO7" s="38">
        <v>53.6</v>
      </c>
      <c r="CP7" s="38">
        <v>61.88</v>
      </c>
      <c r="CQ7" s="38">
        <v>55.8</v>
      </c>
      <c r="CR7" s="38">
        <v>43.58</v>
      </c>
      <c r="CS7" s="38">
        <v>41.35</v>
      </c>
      <c r="CT7" s="38">
        <v>42.9</v>
      </c>
      <c r="CU7" s="38">
        <v>43.36</v>
      </c>
      <c r="CV7" s="38">
        <v>42.56</v>
      </c>
      <c r="CW7" s="38">
        <v>42.82</v>
      </c>
      <c r="CX7" s="38">
        <v>82.84</v>
      </c>
      <c r="CY7" s="38">
        <v>84.09</v>
      </c>
      <c r="CZ7" s="38">
        <v>84.82</v>
      </c>
      <c r="DA7" s="38">
        <v>85.69</v>
      </c>
      <c r="DB7" s="38">
        <v>86.25</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7.0000000000000007E-2</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成田　里絵</cp:lastModifiedBy>
  <cp:lastPrinted>2020-01-29T01:49:31Z</cp:lastPrinted>
  <dcterms:created xsi:type="dcterms:W3CDTF">2019-12-05T05:11:57Z</dcterms:created>
  <dcterms:modified xsi:type="dcterms:W3CDTF">2020-01-29T01:49:34Z</dcterms:modified>
  <cp:category/>
</cp:coreProperties>
</file>