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E:\総務課\R2.2.10〆切り　【依頼】公営企業に係る経営比較分析表（平成30年度決算）の分析等について（20200212済み）\"/>
    </mc:Choice>
  </mc:AlternateContent>
  <xr:revisionPtr revIDLastSave="0" documentId="13_ncr:1_{5919D512-FDDF-4F32-8BA3-C0DFC71CAD90}" xr6:coauthVersionLast="36" xr6:coauthVersionMax="36" xr10:uidLastSave="{00000000-0000-0000-0000-000000000000}"/>
  <workbookProtection workbookAlgorithmName="SHA-512" workbookHashValue="DuUasJkIVoVd5VQXAm5KScBmC5hpsuCTFvMIf+WURmsBLJnWKhtUIbffbpCO0pkU4afITjuNxiiyXOmAM0LGxg==" workbookSaltValue="YHL2uSDQmtvaugPLK5XV0w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<sst xmlns="http://schemas.openxmlformats.org/spreadsheetml/2006/main" count="228" uniqueCount="111">
  <si>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</si>
  <si>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</si>
  <si>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処理区域内人口</t>
  </si>
  <si>
    <t>経営比較分析表（平成30年度決算）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</si>
  <si>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</si>
  <si>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</si>
  <si>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</si>
  <si>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</si>
  <si>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</si>
  <si>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</si>
  <si>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</si>
  <si>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</si>
  <si>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</si>
  <si>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</si>
  <si>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</si>
  <si>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</si>
  <si>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</si>
  <si>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</si>
  <si>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</si>
  <si>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</si>
  <si>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</si>
  <si>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</si>
  <si>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</si>
  <si>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</si>
  <si>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</si>
  <si>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</si>
  <si>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</si>
  <si>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</si>
  <si>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</si>
  <si>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</si>
  <si>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</si>
  <si>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平成30年度全国平均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</si>
  <si>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</si>
  <si>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</si>
  <si>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</si>
  <si>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</si>
  <si>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</si>
  <si>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</si>
  <si>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</si>
  <si>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</si>
  <si>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</si>
  <si>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-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</si>
  <si>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</si>
  <si>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</si>
  <si>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</si>
  <si>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</si>
  <si>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</si>
  <si>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</si>
  <si>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</si>
  <si>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</si>
  <si>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</si>
  <si>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</si>
  <si>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</si>
  <si>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</si>
  <si>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</si>
  <si>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</si>
  <si>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</si>
  <si>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</si>
  <si>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</si>
  <si>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</si>
  <si>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</si>
  <si>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</si>
  <si>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</si>
  <si>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</si>
  <si>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</si>
  <si>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</si>
  <si>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</si>
  <si>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</si>
  <si>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</si>
  <si>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</si>
  <si>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</si>
  <si>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</si>
  <si>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</si>
  <si>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</si>
  <si>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</si>
  <si>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</si>
  <si>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</si>
  <si>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</si>
  <si>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</si>
  <si>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</si>
  <si>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</si>
  <si>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</si>
  <si>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</si>
  <si>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</si>
  <si>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</si>
  <si>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</si>
  <si>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</si>
  <si>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</si>
  <si>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</si>
  <si>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</si>
  <si>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</si>
  <si>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</si>
  <si>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</si>
  <si>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</si>
  <si>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</si>
  <si>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</si>
  <si>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石川県　穴水町</t>
  </si>
  <si>
    <t>法非適用</t>
  </si>
  <si>
    <t>下水道事業</t>
  </si>
  <si>
    <t>公共下水道</t>
  </si>
  <si>
    <t>Cd2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</si>
  <si>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</si>
  <si>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</si>
  <si>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</si>
  <si>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</si>
  <si>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</si>
  <si>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</si>
  <si>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</si>
  <si>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 xml:space="preserve">①収益的収支比率については、料金収入等の収益で、維持管理費等の費用をどの程度賄えているかを表す指標であり、当町は73%に位置し、経営が厳しい状況を示している。安定した使用料収入を図るためにも、下水道接続の推進活動に努める。
⑤経費回収率は100%未満であることから、一般会計からの繰入金により賄われていることを示しているが、類似団体平均値と比べると高い回収率である、今後も適正な維持管理に努める。
⑥汚水処理原価は、類似団体平均値と同等な数値であることから、今後も適正な維持管理に努める。
⑦施設利用率については、類似団体平均値と比較して高い数値であるが、人口減少に伴う施設規模の適正化の検討が必要と考える。
⑧水洗化率は、類似団体平均値と比較して低い数値であるため、更なる普及促進に努める。
</t>
    <rPh sb="6" eb="8">
      <t>ヒリツ</t>
    </rPh>
    <rPh sb="54" eb="55">
      <t>マチ</t>
    </rPh>
    <rPh sb="60" eb="62">
      <t>イチ</t>
    </rPh>
    <rPh sb="64" eb="66">
      <t>ケイエイ</t>
    </rPh>
    <rPh sb="67" eb="68">
      <t>キビ</t>
    </rPh>
    <rPh sb="70" eb="72">
      <t>ジョウキョウ</t>
    </rPh>
    <rPh sb="73" eb="74">
      <t>シメ</t>
    </rPh>
    <rPh sb="79" eb="81">
      <t>アンテイ</t>
    </rPh>
    <rPh sb="83" eb="86">
      <t>シヨウリョウ</t>
    </rPh>
    <rPh sb="86" eb="88">
      <t>シュウニュウ</t>
    </rPh>
    <rPh sb="89" eb="90">
      <t>ハカ</t>
    </rPh>
    <rPh sb="96" eb="99">
      <t>ゲスイドウ</t>
    </rPh>
    <rPh sb="99" eb="101">
      <t>セツゾク</t>
    </rPh>
    <rPh sb="102" eb="104">
      <t>スイシン</t>
    </rPh>
    <rPh sb="104" eb="106">
      <t>カツドウ</t>
    </rPh>
    <rPh sb="107" eb="108">
      <t>ツト</t>
    </rPh>
    <rPh sb="162" eb="164">
      <t>ルイジ</t>
    </rPh>
    <rPh sb="164" eb="166">
      <t>ダンタイ</t>
    </rPh>
    <rPh sb="166" eb="169">
      <t>ヘイキンチ</t>
    </rPh>
    <rPh sb="170" eb="171">
      <t>クラ</t>
    </rPh>
    <rPh sb="174" eb="175">
      <t>タカ</t>
    </rPh>
    <rPh sb="176" eb="178">
      <t>カイシュウ</t>
    </rPh>
    <rPh sb="178" eb="179">
      <t>リツ</t>
    </rPh>
    <rPh sb="183" eb="185">
      <t>コンゴ</t>
    </rPh>
    <rPh sb="186" eb="188">
      <t>テキセイ</t>
    </rPh>
    <rPh sb="189" eb="191">
      <t>イジ</t>
    </rPh>
    <rPh sb="191" eb="193">
      <t>カンリ</t>
    </rPh>
    <rPh sb="194" eb="195">
      <t>ツト</t>
    </rPh>
    <rPh sb="212" eb="215">
      <t>ヘイキンチ</t>
    </rPh>
    <rPh sb="216" eb="218">
      <t>ドウトウ</t>
    </rPh>
    <rPh sb="229" eb="231">
      <t>コンゴ</t>
    </rPh>
    <rPh sb="232" eb="234">
      <t>テキセイ</t>
    </rPh>
    <rPh sb="235" eb="237">
      <t>イジ</t>
    </rPh>
    <rPh sb="237" eb="239">
      <t>カンリ</t>
    </rPh>
    <rPh sb="240" eb="241">
      <t>ツト</t>
    </rPh>
    <rPh sb="246" eb="248">
      <t>シセツ</t>
    </rPh>
    <rPh sb="248" eb="251">
      <t>リヨウリツ</t>
    </rPh>
    <rPh sb="257" eb="259">
      <t>ルイジ</t>
    </rPh>
    <rPh sb="259" eb="261">
      <t>ダンタイ</t>
    </rPh>
    <rPh sb="261" eb="264">
      <t>ヘイキンチ</t>
    </rPh>
    <rPh sb="265" eb="267">
      <t>ヒカク</t>
    </rPh>
    <rPh sb="269" eb="270">
      <t>タカ</t>
    </rPh>
    <rPh sb="278" eb="280">
      <t>ジンコウ</t>
    </rPh>
    <rPh sb="280" eb="282">
      <t>ゲンショウ</t>
    </rPh>
    <rPh sb="283" eb="284">
      <t>トモナ</t>
    </rPh>
    <rPh sb="285" eb="287">
      <t>シセツ</t>
    </rPh>
    <rPh sb="287" eb="289">
      <t>キボ</t>
    </rPh>
    <rPh sb="290" eb="293">
      <t>テキセイカ</t>
    </rPh>
    <rPh sb="294" eb="296">
      <t>ケントウ</t>
    </rPh>
    <rPh sb="297" eb="299">
      <t>ヒツヨウ</t>
    </rPh>
    <rPh sb="300" eb="301">
      <t>カンガ</t>
    </rPh>
    <rPh sb="316" eb="319">
      <t>ヘイキンチ</t>
    </rPh>
    <rPh sb="324" eb="325">
      <t>ヒク</t>
    </rPh>
    <rPh sb="334" eb="335">
      <t>サラ</t>
    </rPh>
    <rPh sb="337" eb="339">
      <t>フキュウ</t>
    </rPh>
    <rPh sb="339" eb="341">
      <t>ソクシン</t>
    </rPh>
    <phoneticPr fontId="1"/>
  </si>
  <si>
    <t>③管渠改善率は、H27年度から長寿命化計画及び耐震化計画に基づき、改良したため上昇となった。</t>
    <rPh sb="11" eb="13">
      <t>ネンド</t>
    </rPh>
    <rPh sb="21" eb="22">
      <t>オヨ</t>
    </rPh>
    <rPh sb="23" eb="26">
      <t>タイシンカ</t>
    </rPh>
    <rPh sb="26" eb="28">
      <t>ケイカク</t>
    </rPh>
    <rPh sb="33" eb="35">
      <t>カイリョウ</t>
    </rPh>
    <rPh sb="39" eb="41">
      <t>ジョウショウ</t>
    </rPh>
    <phoneticPr fontId="1"/>
  </si>
  <si>
    <t>経営の健全性に向けて、さらなる維持管理の効率化による経費削減、水洗化率の向上に努める必要がある。
また、今後、施設の老朽化に伴い更新事業が増加することを踏まえると、更新に係る費用と経営状況を正確に把握し、計画的な施設の更新を行う必要があるため、進捗管理を適切に実施し、経営戦略の事後検証及び更新を行っていく。</t>
    <rPh sb="0" eb="2">
      <t>ケイエイ</t>
    </rPh>
    <rPh sb="3" eb="5">
      <t>ケンゼン</t>
    </rPh>
    <rPh sb="5" eb="6">
      <t>セイ</t>
    </rPh>
    <rPh sb="7" eb="8">
      <t>ム</t>
    </rPh>
    <rPh sb="15" eb="17">
      <t>イジ</t>
    </rPh>
    <rPh sb="17" eb="19">
      <t>カンリ</t>
    </rPh>
    <rPh sb="20" eb="23">
      <t>コウリツカ</t>
    </rPh>
    <rPh sb="26" eb="28">
      <t>ケイヒ</t>
    </rPh>
    <rPh sb="28" eb="30">
      <t>サクゲン</t>
    </rPh>
    <rPh sb="122" eb="124">
      <t>シンチョク</t>
    </rPh>
    <rPh sb="124" eb="126">
      <t>カンリ</t>
    </rPh>
    <rPh sb="127" eb="129">
      <t>テキセツ</t>
    </rPh>
    <rPh sb="130" eb="132">
      <t>ジッシ</t>
    </rPh>
    <rPh sb="139" eb="141">
      <t>ジゴ</t>
    </rPh>
    <rPh sb="141" eb="143">
      <t>ケンショウ</t>
    </rPh>
    <rPh sb="143" eb="144">
      <t>オヨ</t>
    </rPh>
    <rPh sb="145" eb="147">
      <t>コウシン</t>
    </rPh>
    <rPh sb="148" eb="149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</si>
</sst>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80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6" fillId="0" borderId="0" xfId="0" applyFont="1">
      <alignment vertical="center"/>
    </xf>
    <xf numFmtId="177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0.56000000000000005</c:v>
                </c:pt>
                <c:pt idx="2">
                  <c:v>0.44</c:v>
                </c:pt>
                <c:pt idx="3">
                  <c:v>0.72</c:v>
                </c:pt>
                <c:pt idx="4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B2-4091-828B-F17DF713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0.17</c:v>
                </c:pt>
                <c:pt idx="1">
                  <c:v>0.15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B2-4091-828B-F17DF713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50.13</c:v>
                </c:pt>
                <c:pt idx="1">
                  <c:v>49.81</c:v>
                </c:pt>
                <c:pt idx="2">
                  <c:v>49.25</c:v>
                </c:pt>
                <c:pt idx="3">
                  <c:v>53.75</c:v>
                </c:pt>
                <c:pt idx="4">
                  <c:v>53.81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6-4ADF-AA26-B15171653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43.53</c:v>
                </c:pt>
                <c:pt idx="1">
                  <c:v>49.39</c:v>
                </c:pt>
                <c:pt idx="2">
                  <c:v>49.25</c:v>
                </c:pt>
                <c:pt idx="3">
                  <c:v>50.24</c:v>
                </c:pt>
                <c:pt idx="4">
                  <c:v>49.68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66-4ADF-AA26-B15171653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69.97</c:v>
                </c:pt>
                <c:pt idx="1">
                  <c:v>70.23</c:v>
                </c:pt>
                <c:pt idx="2">
                  <c:v>70.5</c:v>
                </c:pt>
                <c:pt idx="3">
                  <c:v>70.44</c:v>
                </c:pt>
                <c:pt idx="4">
                  <c:v>72.39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4-4F5E-A18A-F3125EE07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64.14</c:v>
                </c:pt>
                <c:pt idx="1">
                  <c:v>83.96</c:v>
                </c:pt>
                <c:pt idx="2">
                  <c:v>84.12</c:v>
                </c:pt>
                <c:pt idx="3">
                  <c:v>84.17</c:v>
                </c:pt>
                <c:pt idx="4">
                  <c:v>83.35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84-4F5E-A18A-F3125EE07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86.16</c:v>
                </c:pt>
                <c:pt idx="1">
                  <c:v>79.84</c:v>
                </c:pt>
                <c:pt idx="2">
                  <c:v>79.88</c:v>
                </c:pt>
                <c:pt idx="3">
                  <c:v>73.069999999999993</c:v>
                </c:pt>
                <c:pt idx="4">
                  <c:v>73.27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E-4B7A-B19D-9D2280F49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6E-4B7A-B19D-9D2280F49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6-4B05-93DB-2CF651667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E6-4B05-93DB-2CF651667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F-4F07-886E-9C5D66319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F-4F07-886E-9C5D66319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5-4E54-9E3A-16D55739A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A5-4E54-9E3A-16D55739A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0-4626-9803-906A3C95F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B0-4626-9803-906A3C95F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1380.03</c:v>
                </c:pt>
                <c:pt idx="1">
                  <c:v>1916.94</c:v>
                </c:pt>
                <c:pt idx="2">
                  <c:v>2518.5100000000002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5-46E9-89B8-4375A70FB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1696.96</c:v>
                </c:pt>
                <c:pt idx="1">
                  <c:v>1162.3599999999999</c:v>
                </c:pt>
                <c:pt idx="2">
                  <c:v>1047.6500000000001</c:v>
                </c:pt>
                <c:pt idx="3">
                  <c:v>1124.26</c:v>
                </c:pt>
                <c:pt idx="4">
                  <c:v>1048.23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E5-46E9-89B8-4375A70FB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96.19</c:v>
                </c:pt>
                <c:pt idx="1">
                  <c:v>89.83</c:v>
                </c:pt>
                <c:pt idx="2">
                  <c:v>95.8</c:v>
                </c:pt>
                <c:pt idx="3">
                  <c:v>95.97</c:v>
                </c:pt>
                <c:pt idx="4">
                  <c:v>94.88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1-4677-829D-7425B3FA4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47.23</c:v>
                </c:pt>
                <c:pt idx="1">
                  <c:v>68.209999999999994</c:v>
                </c:pt>
                <c:pt idx="2">
                  <c:v>74.040000000000006</c:v>
                </c:pt>
                <c:pt idx="3">
                  <c:v>80.58</c:v>
                </c:pt>
                <c:pt idx="4">
                  <c:v>78.92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51-4677-829D-7425B3FA4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222.68</c:v>
                </c:pt>
                <c:pt idx="1">
                  <c:v>235.6</c:v>
                </c:pt>
                <c:pt idx="2">
                  <c:v>223.58</c:v>
                </c:pt>
                <c:pt idx="3">
                  <c:v>224.46</c:v>
                </c:pt>
                <c:pt idx="4">
                  <c:v>224.38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E-402E-A2FA-DCC7A9191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351.41</c:v>
                </c:pt>
                <c:pt idx="1">
                  <c:v>250.84</c:v>
                </c:pt>
                <c:pt idx="2">
                  <c:v>235.61</c:v>
                </c:pt>
                <c:pt idx="3">
                  <c:v>216.21</c:v>
                </c:pt>
                <c:pt idx="4">
                  <c:v>220.31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4E-402E-A2FA-DCC7A9191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【682.78】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【95.20】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【58.98】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【136.86】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【100.91】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O48" workbookViewId="0">
      <selection activeCell="BL83" sqref="BL83"/>
    </sheetView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4" t="s"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</row>
    <row r="3" spans="1:78" ht="9.75" customHeight="1" x14ac:dyDescent="0.15">
      <c r="A3" s="2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</row>
    <row r="4" spans="1:78" ht="9.75" customHeight="1" x14ac:dyDescent="0.15">
      <c r="A4" s="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石川県　穴水町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8</v>
      </c>
      <c r="C7" s="43"/>
      <c r="D7" s="43"/>
      <c r="E7" s="43"/>
      <c r="F7" s="43"/>
      <c r="G7" s="43"/>
      <c r="H7" s="43"/>
      <c r="I7" s="43" t="s">
        <v>14</v>
      </c>
      <c r="J7" s="43"/>
      <c r="K7" s="43"/>
      <c r="L7" s="43"/>
      <c r="M7" s="43"/>
      <c r="N7" s="43"/>
      <c r="O7" s="43"/>
      <c r="P7" s="43" t="s">
        <v>7</v>
      </c>
      <c r="Q7" s="43"/>
      <c r="R7" s="43"/>
      <c r="S7" s="43"/>
      <c r="T7" s="43"/>
      <c r="U7" s="43"/>
      <c r="V7" s="43"/>
      <c r="W7" s="43" t="s">
        <v>16</v>
      </c>
      <c r="X7" s="43"/>
      <c r="Y7" s="43"/>
      <c r="Z7" s="43"/>
      <c r="AA7" s="43"/>
      <c r="AB7" s="43"/>
      <c r="AC7" s="43"/>
      <c r="AD7" s="43" t="s">
        <v>6</v>
      </c>
      <c r="AE7" s="43"/>
      <c r="AF7" s="43"/>
      <c r="AG7" s="43"/>
      <c r="AH7" s="43"/>
      <c r="AI7" s="43"/>
      <c r="AJ7" s="43"/>
      <c r="AK7" s="3"/>
      <c r="AL7" s="43" t="s">
        <v>17</v>
      </c>
      <c r="AM7" s="43"/>
      <c r="AN7" s="43"/>
      <c r="AO7" s="43"/>
      <c r="AP7" s="43"/>
      <c r="AQ7" s="43"/>
      <c r="AR7" s="43"/>
      <c r="AS7" s="43"/>
      <c r="AT7" s="43" t="s">
        <v>12</v>
      </c>
      <c r="AU7" s="43"/>
      <c r="AV7" s="43"/>
      <c r="AW7" s="43"/>
      <c r="AX7" s="43"/>
      <c r="AY7" s="43"/>
      <c r="AZ7" s="43"/>
      <c r="BA7" s="43"/>
      <c r="BB7" s="43" t="s">
        <v>18</v>
      </c>
      <c r="BC7" s="43"/>
      <c r="BD7" s="43"/>
      <c r="BE7" s="43"/>
      <c r="BF7" s="43"/>
      <c r="BG7" s="43"/>
      <c r="BH7" s="43"/>
      <c r="BI7" s="43"/>
      <c r="BJ7" s="3"/>
      <c r="BK7" s="3"/>
      <c r="BL7" s="15" t="s">
        <v>19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2"/>
      <c r="B8" s="44" t="str">
        <f>データ!I6</f>
        <v>法非適用</v>
      </c>
      <c r="C8" s="44"/>
      <c r="D8" s="44"/>
      <c r="E8" s="44"/>
      <c r="F8" s="44"/>
      <c r="G8" s="44"/>
      <c r="H8" s="44"/>
      <c r="I8" s="44" t="str">
        <f>データ!J6</f>
        <v>下水道事業</v>
      </c>
      <c r="J8" s="44"/>
      <c r="K8" s="44"/>
      <c r="L8" s="44"/>
      <c r="M8" s="44"/>
      <c r="N8" s="44"/>
      <c r="O8" s="44"/>
      <c r="P8" s="44" t="str">
        <f>データ!K6</f>
        <v>公共下水道</v>
      </c>
      <c r="Q8" s="44"/>
      <c r="R8" s="44"/>
      <c r="S8" s="44"/>
      <c r="T8" s="44"/>
      <c r="U8" s="44"/>
      <c r="V8" s="44"/>
      <c r="W8" s="44" t="str">
        <f>データ!L6</f>
        <v>Cd2</v>
      </c>
      <c r="X8" s="44"/>
      <c r="Y8" s="44"/>
      <c r="Z8" s="44"/>
      <c r="AA8" s="44"/>
      <c r="AB8" s="44"/>
      <c r="AC8" s="44"/>
      <c r="AD8" s="45" t="str">
        <f>データ!$M$6</f>
        <v>非設置</v>
      </c>
      <c r="AE8" s="45"/>
      <c r="AF8" s="45"/>
      <c r="AG8" s="45"/>
      <c r="AH8" s="45"/>
      <c r="AI8" s="45"/>
      <c r="AJ8" s="45"/>
      <c r="AK8" s="3"/>
      <c r="AL8" s="46">
        <f>データ!S6</f>
        <v>8333</v>
      </c>
      <c r="AM8" s="46"/>
      <c r="AN8" s="46"/>
      <c r="AO8" s="46"/>
      <c r="AP8" s="46"/>
      <c r="AQ8" s="46"/>
      <c r="AR8" s="46"/>
      <c r="AS8" s="46"/>
      <c r="AT8" s="47">
        <f>データ!T6</f>
        <v>183.21</v>
      </c>
      <c r="AU8" s="47"/>
      <c r="AV8" s="47"/>
      <c r="AW8" s="47"/>
      <c r="AX8" s="47"/>
      <c r="AY8" s="47"/>
      <c r="AZ8" s="47"/>
      <c r="BA8" s="47"/>
      <c r="BB8" s="47">
        <f>データ!U6</f>
        <v>45.48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13</v>
      </c>
      <c r="BM8" s="49"/>
      <c r="BN8" s="17" t="s">
        <v>21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2"/>
      <c r="B9" s="43" t="s">
        <v>23</v>
      </c>
      <c r="C9" s="43"/>
      <c r="D9" s="43"/>
      <c r="E9" s="43"/>
      <c r="F9" s="43"/>
      <c r="G9" s="43"/>
      <c r="H9" s="43"/>
      <c r="I9" s="43" t="s">
        <v>24</v>
      </c>
      <c r="J9" s="43"/>
      <c r="K9" s="43"/>
      <c r="L9" s="43"/>
      <c r="M9" s="43"/>
      <c r="N9" s="43"/>
      <c r="O9" s="43"/>
      <c r="P9" s="43" t="s">
        <v>25</v>
      </c>
      <c r="Q9" s="43"/>
      <c r="R9" s="43"/>
      <c r="S9" s="43"/>
      <c r="T9" s="43"/>
      <c r="U9" s="43"/>
      <c r="V9" s="43"/>
      <c r="W9" s="43" t="s">
        <v>28</v>
      </c>
      <c r="X9" s="43"/>
      <c r="Y9" s="43"/>
      <c r="Z9" s="43"/>
      <c r="AA9" s="43"/>
      <c r="AB9" s="43"/>
      <c r="AC9" s="43"/>
      <c r="AD9" s="43" t="s">
        <v>22</v>
      </c>
      <c r="AE9" s="43"/>
      <c r="AF9" s="43"/>
      <c r="AG9" s="43"/>
      <c r="AH9" s="43"/>
      <c r="AI9" s="43"/>
      <c r="AJ9" s="43"/>
      <c r="AK9" s="3"/>
      <c r="AL9" s="43" t="s">
        <v>32</v>
      </c>
      <c r="AM9" s="43"/>
      <c r="AN9" s="43"/>
      <c r="AO9" s="43"/>
      <c r="AP9" s="43"/>
      <c r="AQ9" s="43"/>
      <c r="AR9" s="43"/>
      <c r="AS9" s="43"/>
      <c r="AT9" s="43" t="s">
        <v>33</v>
      </c>
      <c r="AU9" s="43"/>
      <c r="AV9" s="43"/>
      <c r="AW9" s="43"/>
      <c r="AX9" s="43"/>
      <c r="AY9" s="43"/>
      <c r="AZ9" s="43"/>
      <c r="BA9" s="43"/>
      <c r="BB9" s="43" t="s">
        <v>36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37</v>
      </c>
      <c r="BM9" s="51"/>
      <c r="BN9" s="18" t="s">
        <v>39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2"/>
      <c r="B10" s="47" t="str">
        <f>データ!N6</f>
        <v>-</v>
      </c>
      <c r="C10" s="47"/>
      <c r="D10" s="47"/>
      <c r="E10" s="47"/>
      <c r="F10" s="47"/>
      <c r="G10" s="47"/>
      <c r="H10" s="47"/>
      <c r="I10" s="47" t="str">
        <f>データ!O6</f>
        <v>該当数値なし</v>
      </c>
      <c r="J10" s="47"/>
      <c r="K10" s="47"/>
      <c r="L10" s="47"/>
      <c r="M10" s="47"/>
      <c r="N10" s="47"/>
      <c r="O10" s="47"/>
      <c r="P10" s="47">
        <f>データ!P6</f>
        <v>40.049999999999997</v>
      </c>
      <c r="Q10" s="47"/>
      <c r="R10" s="47"/>
      <c r="S10" s="47"/>
      <c r="T10" s="47"/>
      <c r="U10" s="47"/>
      <c r="V10" s="47"/>
      <c r="W10" s="47">
        <f>データ!Q6</f>
        <v>98.02</v>
      </c>
      <c r="X10" s="47"/>
      <c r="Y10" s="47"/>
      <c r="Z10" s="47"/>
      <c r="AA10" s="47"/>
      <c r="AB10" s="47"/>
      <c r="AC10" s="47"/>
      <c r="AD10" s="46">
        <f>データ!R6</f>
        <v>3884</v>
      </c>
      <c r="AE10" s="46"/>
      <c r="AF10" s="46"/>
      <c r="AG10" s="46"/>
      <c r="AH10" s="46"/>
      <c r="AI10" s="46"/>
      <c r="AJ10" s="46"/>
      <c r="AK10" s="2"/>
      <c r="AL10" s="46">
        <f>データ!V6</f>
        <v>3292</v>
      </c>
      <c r="AM10" s="46"/>
      <c r="AN10" s="46"/>
      <c r="AO10" s="46"/>
      <c r="AP10" s="46"/>
      <c r="AQ10" s="46"/>
      <c r="AR10" s="46"/>
      <c r="AS10" s="46"/>
      <c r="AT10" s="47">
        <f>データ!W6</f>
        <v>1.46</v>
      </c>
      <c r="AU10" s="47"/>
      <c r="AV10" s="47"/>
      <c r="AW10" s="47"/>
      <c r="AX10" s="47"/>
      <c r="AY10" s="47"/>
      <c r="AZ10" s="47"/>
      <c r="BA10" s="47"/>
      <c r="BB10" s="47">
        <f>データ!X6</f>
        <v>2254.79</v>
      </c>
      <c r="BC10" s="47"/>
      <c r="BD10" s="47"/>
      <c r="BE10" s="47"/>
      <c r="BF10" s="47"/>
      <c r="BG10" s="47"/>
      <c r="BH10" s="47"/>
      <c r="BI10" s="47"/>
      <c r="BJ10" s="2"/>
      <c r="BK10" s="2"/>
      <c r="BL10" s="52" t="s">
        <v>40</v>
      </c>
      <c r="BM10" s="53"/>
      <c r="BN10" s="19" t="s">
        <v>31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42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30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43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69" t="s">
        <v>108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63" t="s">
        <v>45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69" t="s">
        <v>109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11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63" t="s">
        <v>10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69" t="s">
        <v>110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46</v>
      </c>
    </row>
    <row r="84" spans="1:78" x14ac:dyDescent="0.15">
      <c r="C84" s="2"/>
    </row>
    <row r="85" spans="1:78" hidden="1" x14ac:dyDescent="0.15">
      <c r="B85" s="6" t="s">
        <v>47</v>
      </c>
      <c r="C85" s="6"/>
      <c r="D85" s="6"/>
      <c r="E85" s="6" t="s">
        <v>49</v>
      </c>
      <c r="F85" s="6" t="s">
        <v>50</v>
      </c>
      <c r="G85" s="6" t="s">
        <v>51</v>
      </c>
      <c r="H85" s="6" t="s">
        <v>44</v>
      </c>
      <c r="I85" s="6" t="s">
        <v>9</v>
      </c>
      <c r="J85" s="6" t="s">
        <v>52</v>
      </c>
      <c r="K85" s="6" t="s">
        <v>53</v>
      </c>
      <c r="L85" s="6" t="s">
        <v>35</v>
      </c>
      <c r="M85" s="6" t="s">
        <v>38</v>
      </c>
      <c r="N85" s="6" t="s">
        <v>54</v>
      </c>
      <c r="O85" s="6" t="s">
        <v>56</v>
      </c>
    </row>
    <row r="86" spans="1:78" hidden="1" x14ac:dyDescent="0.15">
      <c r="B86" s="6"/>
      <c r="C86" s="6"/>
      <c r="D86" s="6"/>
      <c r="E86" s="6" t="str">
        <f>データ!AI6</f>
        <v/>
      </c>
      <c r="F86" s="6" t="s">
        <v>41</v>
      </c>
      <c r="G86" s="6" t="s">
        <v>41</v>
      </c>
      <c r="H86" s="6" t="str">
        <f>データ!BP6</f>
        <v>【682.78】</v>
      </c>
      <c r="I86" s="6" t="str">
        <f>データ!CA6</f>
        <v>【100.91】</v>
      </c>
      <c r="J86" s="6" t="str">
        <f>データ!CL6</f>
        <v>【136.86】</v>
      </c>
      <c r="K86" s="6" t="str">
        <f>データ!CW6</f>
        <v>【58.98】</v>
      </c>
      <c r="L86" s="6" t="str">
        <f>データ!DH6</f>
        <v>【95.20】</v>
      </c>
      <c r="M86" s="6" t="s">
        <v>41</v>
      </c>
      <c r="N86" s="6" t="s">
        <v>41</v>
      </c>
      <c r="O86" s="6" t="str">
        <f>データ!EO6</f>
        <v>【0.23】</v>
      </c>
    </row>
  </sheetData>
  <sheetProtection algorithmName="SHA-512" hashValue="aKcbc/ZrqcIWQRLBv6WNKdl0IpTR2EDjkB2ZR8L/Aa5svpksGkJEqmwuO8GojL0+cOlOEwpeww5sUa7wJj43cA==" saltValue="NtCwYOWftcbXEF/hg0GNEA==" spinCount="100000" sheet="1" objects="1" scenarios="1" formatCells="0" formatColumns="0" formatRows="0"/>
  <mergeCells count="46">
    <mergeCell ref="BL64:BZ65"/>
    <mergeCell ref="BL16:BZ44"/>
    <mergeCell ref="BL47:BZ63"/>
    <mergeCell ref="BL66:BZ82"/>
    <mergeCell ref="BL11:BZ13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40">
        <v>1</v>
      </c>
      <c r="Z1" s="40">
        <v>1</v>
      </c>
      <c r="AA1" s="40">
        <v>1</v>
      </c>
      <c r="AB1" s="40">
        <v>1</v>
      </c>
      <c r="AC1" s="40">
        <v>1</v>
      </c>
      <c r="AD1" s="40">
        <v>1</v>
      </c>
      <c r="AE1" s="40">
        <v>1</v>
      </c>
      <c r="AF1" s="40">
        <v>1</v>
      </c>
      <c r="AG1" s="40">
        <v>1</v>
      </c>
      <c r="AH1" s="40">
        <v>1</v>
      </c>
      <c r="AI1" s="40"/>
      <c r="AJ1" s="40">
        <v>1</v>
      </c>
      <c r="AK1" s="40">
        <v>1</v>
      </c>
      <c r="AL1" s="40">
        <v>1</v>
      </c>
      <c r="AM1" s="40">
        <v>1</v>
      </c>
      <c r="AN1" s="40">
        <v>1</v>
      </c>
      <c r="AO1" s="40">
        <v>1</v>
      </c>
      <c r="AP1" s="40">
        <v>1</v>
      </c>
      <c r="AQ1" s="40">
        <v>1</v>
      </c>
      <c r="AR1" s="40">
        <v>1</v>
      </c>
      <c r="AS1" s="40">
        <v>1</v>
      </c>
      <c r="AT1" s="40"/>
      <c r="AU1" s="40">
        <v>1</v>
      </c>
      <c r="AV1" s="40">
        <v>1</v>
      </c>
      <c r="AW1" s="40">
        <v>1</v>
      </c>
      <c r="AX1" s="40">
        <v>1</v>
      </c>
      <c r="AY1" s="40">
        <v>1</v>
      </c>
      <c r="AZ1" s="40">
        <v>1</v>
      </c>
      <c r="BA1" s="40">
        <v>1</v>
      </c>
      <c r="BB1" s="40">
        <v>1</v>
      </c>
      <c r="BC1" s="40">
        <v>1</v>
      </c>
      <c r="BD1" s="40">
        <v>1</v>
      </c>
      <c r="BE1" s="40"/>
      <c r="BF1" s="40">
        <v>1</v>
      </c>
      <c r="BG1" s="40">
        <v>1</v>
      </c>
      <c r="BH1" s="40">
        <v>1</v>
      </c>
      <c r="BI1" s="40">
        <v>1</v>
      </c>
      <c r="BJ1" s="40">
        <v>1</v>
      </c>
      <c r="BK1" s="40">
        <v>1</v>
      </c>
      <c r="BL1" s="40">
        <v>1</v>
      </c>
      <c r="BM1" s="40">
        <v>1</v>
      </c>
      <c r="BN1" s="40">
        <v>1</v>
      </c>
      <c r="BO1" s="40">
        <v>1</v>
      </c>
      <c r="BP1" s="40"/>
      <c r="BQ1" s="40">
        <v>1</v>
      </c>
      <c r="BR1" s="40">
        <v>1</v>
      </c>
      <c r="BS1" s="40">
        <v>1</v>
      </c>
      <c r="BT1" s="40">
        <v>1</v>
      </c>
      <c r="BU1" s="40">
        <v>1</v>
      </c>
      <c r="BV1" s="40">
        <v>1</v>
      </c>
      <c r="BW1" s="40">
        <v>1</v>
      </c>
      <c r="BX1" s="40">
        <v>1</v>
      </c>
      <c r="BY1" s="40">
        <v>1</v>
      </c>
      <c r="BZ1" s="40">
        <v>1</v>
      </c>
      <c r="CA1" s="40"/>
      <c r="CB1" s="40">
        <v>1</v>
      </c>
      <c r="CC1" s="40">
        <v>1</v>
      </c>
      <c r="CD1" s="40">
        <v>1</v>
      </c>
      <c r="CE1" s="40">
        <v>1</v>
      </c>
      <c r="CF1" s="40">
        <v>1</v>
      </c>
      <c r="CG1" s="40">
        <v>1</v>
      </c>
      <c r="CH1" s="40">
        <v>1</v>
      </c>
      <c r="CI1" s="40">
        <v>1</v>
      </c>
      <c r="CJ1" s="40">
        <v>1</v>
      </c>
      <c r="CK1" s="40">
        <v>1</v>
      </c>
      <c r="CL1" s="40"/>
      <c r="CM1" s="40">
        <v>1</v>
      </c>
      <c r="CN1" s="40">
        <v>1</v>
      </c>
      <c r="CO1" s="40">
        <v>1</v>
      </c>
      <c r="CP1" s="40">
        <v>1</v>
      </c>
      <c r="CQ1" s="40">
        <v>1</v>
      </c>
      <c r="CR1" s="40">
        <v>1</v>
      </c>
      <c r="CS1" s="40">
        <v>1</v>
      </c>
      <c r="CT1" s="40">
        <v>1</v>
      </c>
      <c r="CU1" s="40">
        <v>1</v>
      </c>
      <c r="CV1" s="40">
        <v>1</v>
      </c>
      <c r="CW1" s="40"/>
      <c r="CX1" s="40">
        <v>1</v>
      </c>
      <c r="CY1" s="40">
        <v>1</v>
      </c>
      <c r="CZ1" s="40">
        <v>1</v>
      </c>
      <c r="DA1" s="40">
        <v>1</v>
      </c>
      <c r="DB1" s="40">
        <v>1</v>
      </c>
      <c r="DC1" s="40">
        <v>1</v>
      </c>
      <c r="DD1" s="40">
        <v>1</v>
      </c>
      <c r="DE1" s="40">
        <v>1</v>
      </c>
      <c r="DF1" s="40">
        <v>1</v>
      </c>
      <c r="DG1" s="40">
        <v>1</v>
      </c>
      <c r="DH1" s="40"/>
      <c r="DI1" s="40">
        <v>1</v>
      </c>
      <c r="DJ1" s="40">
        <v>1</v>
      </c>
      <c r="DK1" s="40">
        <v>1</v>
      </c>
      <c r="DL1" s="40">
        <v>1</v>
      </c>
      <c r="DM1" s="40">
        <v>1</v>
      </c>
      <c r="DN1" s="40">
        <v>1</v>
      </c>
      <c r="DO1" s="40">
        <v>1</v>
      </c>
      <c r="DP1" s="40">
        <v>1</v>
      </c>
      <c r="DQ1" s="40">
        <v>1</v>
      </c>
      <c r="DR1" s="40">
        <v>1</v>
      </c>
      <c r="DS1" s="40"/>
      <c r="DT1" s="40">
        <v>1</v>
      </c>
      <c r="DU1" s="40">
        <v>1</v>
      </c>
      <c r="DV1" s="40">
        <v>1</v>
      </c>
      <c r="DW1" s="40">
        <v>1</v>
      </c>
      <c r="DX1" s="40">
        <v>1</v>
      </c>
      <c r="DY1" s="40">
        <v>1</v>
      </c>
      <c r="DZ1" s="40">
        <v>1</v>
      </c>
      <c r="EA1" s="40">
        <v>1</v>
      </c>
      <c r="EB1" s="40">
        <v>1</v>
      </c>
      <c r="EC1" s="40">
        <v>1</v>
      </c>
      <c r="ED1" s="40"/>
      <c r="EE1" s="40">
        <v>1</v>
      </c>
      <c r="EF1" s="40">
        <v>1</v>
      </c>
      <c r="EG1" s="40">
        <v>1</v>
      </c>
      <c r="EH1" s="40">
        <v>1</v>
      </c>
      <c r="EI1" s="40">
        <v>1</v>
      </c>
      <c r="EJ1" s="40">
        <v>1</v>
      </c>
      <c r="EK1" s="40">
        <v>1</v>
      </c>
      <c r="EL1" s="40">
        <v>1</v>
      </c>
      <c r="EM1" s="40">
        <v>1</v>
      </c>
      <c r="EN1" s="40">
        <v>1</v>
      </c>
      <c r="EO1" s="40"/>
    </row>
    <row r="2" spans="1:145" x14ac:dyDescent="0.15">
      <c r="A2" s="28" t="s">
        <v>59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5" x14ac:dyDescent="0.15">
      <c r="A3" s="28" t="s">
        <v>20</v>
      </c>
      <c r="B3" s="30" t="s">
        <v>34</v>
      </c>
      <c r="C3" s="30" t="s">
        <v>61</v>
      </c>
      <c r="D3" s="30" t="s">
        <v>62</v>
      </c>
      <c r="E3" s="30" t="s">
        <v>5</v>
      </c>
      <c r="F3" s="30" t="s">
        <v>4</v>
      </c>
      <c r="G3" s="30" t="s">
        <v>27</v>
      </c>
      <c r="H3" s="77" t="s">
        <v>58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75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11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63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26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48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29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65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15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1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2"/>
      <c r="C5" s="32"/>
      <c r="D5" s="32"/>
      <c r="E5" s="32"/>
      <c r="F5" s="32"/>
      <c r="G5" s="32"/>
      <c r="H5" s="36" t="s">
        <v>60</v>
      </c>
      <c r="I5" s="36" t="s">
        <v>71</v>
      </c>
      <c r="J5" s="36" t="s">
        <v>72</v>
      </c>
      <c r="K5" s="36" t="s">
        <v>73</v>
      </c>
      <c r="L5" s="36" t="s">
        <v>74</v>
      </c>
      <c r="M5" s="36" t="s">
        <v>6</v>
      </c>
      <c r="N5" s="36" t="s">
        <v>75</v>
      </c>
      <c r="O5" s="36" t="s">
        <v>76</v>
      </c>
      <c r="P5" s="36" t="s">
        <v>77</v>
      </c>
      <c r="Q5" s="36" t="s">
        <v>78</v>
      </c>
      <c r="R5" s="36" t="s">
        <v>79</v>
      </c>
      <c r="S5" s="36" t="s">
        <v>80</v>
      </c>
      <c r="T5" s="36" t="s">
        <v>81</v>
      </c>
      <c r="U5" s="36" t="s">
        <v>0</v>
      </c>
      <c r="V5" s="36" t="s">
        <v>2</v>
      </c>
      <c r="W5" s="36" t="s">
        <v>82</v>
      </c>
      <c r="X5" s="36" t="s">
        <v>83</v>
      </c>
      <c r="Y5" s="36" t="s">
        <v>84</v>
      </c>
      <c r="Z5" s="36" t="s">
        <v>85</v>
      </c>
      <c r="AA5" s="36" t="s">
        <v>86</v>
      </c>
      <c r="AB5" s="36" t="s">
        <v>87</v>
      </c>
      <c r="AC5" s="36" t="s">
        <v>88</v>
      </c>
      <c r="AD5" s="36" t="s">
        <v>90</v>
      </c>
      <c r="AE5" s="36" t="s">
        <v>91</v>
      </c>
      <c r="AF5" s="36" t="s">
        <v>92</v>
      </c>
      <c r="AG5" s="36" t="s">
        <v>93</v>
      </c>
      <c r="AH5" s="36" t="s">
        <v>94</v>
      </c>
      <c r="AI5" s="36" t="s">
        <v>47</v>
      </c>
      <c r="AJ5" s="36" t="s">
        <v>84</v>
      </c>
      <c r="AK5" s="36" t="s">
        <v>85</v>
      </c>
      <c r="AL5" s="36" t="s">
        <v>86</v>
      </c>
      <c r="AM5" s="36" t="s">
        <v>87</v>
      </c>
      <c r="AN5" s="36" t="s">
        <v>88</v>
      </c>
      <c r="AO5" s="36" t="s">
        <v>90</v>
      </c>
      <c r="AP5" s="36" t="s">
        <v>91</v>
      </c>
      <c r="AQ5" s="36" t="s">
        <v>92</v>
      </c>
      <c r="AR5" s="36" t="s">
        <v>93</v>
      </c>
      <c r="AS5" s="36" t="s">
        <v>94</v>
      </c>
      <c r="AT5" s="36" t="s">
        <v>89</v>
      </c>
      <c r="AU5" s="36" t="s">
        <v>84</v>
      </c>
      <c r="AV5" s="36" t="s">
        <v>85</v>
      </c>
      <c r="AW5" s="36" t="s">
        <v>86</v>
      </c>
      <c r="AX5" s="36" t="s">
        <v>87</v>
      </c>
      <c r="AY5" s="36" t="s">
        <v>88</v>
      </c>
      <c r="AZ5" s="36" t="s">
        <v>90</v>
      </c>
      <c r="BA5" s="36" t="s">
        <v>91</v>
      </c>
      <c r="BB5" s="36" t="s">
        <v>92</v>
      </c>
      <c r="BC5" s="36" t="s">
        <v>93</v>
      </c>
      <c r="BD5" s="36" t="s">
        <v>94</v>
      </c>
      <c r="BE5" s="36" t="s">
        <v>89</v>
      </c>
      <c r="BF5" s="36" t="s">
        <v>84</v>
      </c>
      <c r="BG5" s="36" t="s">
        <v>85</v>
      </c>
      <c r="BH5" s="36" t="s">
        <v>86</v>
      </c>
      <c r="BI5" s="36" t="s">
        <v>87</v>
      </c>
      <c r="BJ5" s="36" t="s">
        <v>88</v>
      </c>
      <c r="BK5" s="36" t="s">
        <v>90</v>
      </c>
      <c r="BL5" s="36" t="s">
        <v>91</v>
      </c>
      <c r="BM5" s="36" t="s">
        <v>92</v>
      </c>
      <c r="BN5" s="36" t="s">
        <v>93</v>
      </c>
      <c r="BO5" s="36" t="s">
        <v>94</v>
      </c>
      <c r="BP5" s="36" t="s">
        <v>89</v>
      </c>
      <c r="BQ5" s="36" t="s">
        <v>84</v>
      </c>
      <c r="BR5" s="36" t="s">
        <v>85</v>
      </c>
      <c r="BS5" s="36" t="s">
        <v>86</v>
      </c>
      <c r="BT5" s="36" t="s">
        <v>87</v>
      </c>
      <c r="BU5" s="36" t="s">
        <v>88</v>
      </c>
      <c r="BV5" s="36" t="s">
        <v>90</v>
      </c>
      <c r="BW5" s="36" t="s">
        <v>91</v>
      </c>
      <c r="BX5" s="36" t="s">
        <v>92</v>
      </c>
      <c r="BY5" s="36" t="s">
        <v>93</v>
      </c>
      <c r="BZ5" s="36" t="s">
        <v>94</v>
      </c>
      <c r="CA5" s="36" t="s">
        <v>89</v>
      </c>
      <c r="CB5" s="36" t="s">
        <v>84</v>
      </c>
      <c r="CC5" s="36" t="s">
        <v>85</v>
      </c>
      <c r="CD5" s="36" t="s">
        <v>86</v>
      </c>
      <c r="CE5" s="36" t="s">
        <v>87</v>
      </c>
      <c r="CF5" s="36" t="s">
        <v>88</v>
      </c>
      <c r="CG5" s="36" t="s">
        <v>90</v>
      </c>
      <c r="CH5" s="36" t="s">
        <v>91</v>
      </c>
      <c r="CI5" s="36" t="s">
        <v>92</v>
      </c>
      <c r="CJ5" s="36" t="s">
        <v>93</v>
      </c>
      <c r="CK5" s="36" t="s">
        <v>94</v>
      </c>
      <c r="CL5" s="36" t="s">
        <v>89</v>
      </c>
      <c r="CM5" s="36" t="s">
        <v>84</v>
      </c>
      <c r="CN5" s="36" t="s">
        <v>85</v>
      </c>
      <c r="CO5" s="36" t="s">
        <v>86</v>
      </c>
      <c r="CP5" s="36" t="s">
        <v>87</v>
      </c>
      <c r="CQ5" s="36" t="s">
        <v>88</v>
      </c>
      <c r="CR5" s="36" t="s">
        <v>90</v>
      </c>
      <c r="CS5" s="36" t="s">
        <v>91</v>
      </c>
      <c r="CT5" s="36" t="s">
        <v>92</v>
      </c>
      <c r="CU5" s="36" t="s">
        <v>93</v>
      </c>
      <c r="CV5" s="36" t="s">
        <v>94</v>
      </c>
      <c r="CW5" s="36" t="s">
        <v>89</v>
      </c>
      <c r="CX5" s="36" t="s">
        <v>84</v>
      </c>
      <c r="CY5" s="36" t="s">
        <v>85</v>
      </c>
      <c r="CZ5" s="36" t="s">
        <v>86</v>
      </c>
      <c r="DA5" s="36" t="s">
        <v>87</v>
      </c>
      <c r="DB5" s="36" t="s">
        <v>88</v>
      </c>
      <c r="DC5" s="36" t="s">
        <v>90</v>
      </c>
      <c r="DD5" s="36" t="s">
        <v>91</v>
      </c>
      <c r="DE5" s="36" t="s">
        <v>92</v>
      </c>
      <c r="DF5" s="36" t="s">
        <v>93</v>
      </c>
      <c r="DG5" s="36" t="s">
        <v>94</v>
      </c>
      <c r="DH5" s="36" t="s">
        <v>89</v>
      </c>
      <c r="DI5" s="36" t="s">
        <v>84</v>
      </c>
      <c r="DJ5" s="36" t="s">
        <v>85</v>
      </c>
      <c r="DK5" s="36" t="s">
        <v>86</v>
      </c>
      <c r="DL5" s="36" t="s">
        <v>87</v>
      </c>
      <c r="DM5" s="36" t="s">
        <v>88</v>
      </c>
      <c r="DN5" s="36" t="s">
        <v>90</v>
      </c>
      <c r="DO5" s="36" t="s">
        <v>91</v>
      </c>
      <c r="DP5" s="36" t="s">
        <v>92</v>
      </c>
      <c r="DQ5" s="36" t="s">
        <v>93</v>
      </c>
      <c r="DR5" s="36" t="s">
        <v>94</v>
      </c>
      <c r="DS5" s="36" t="s">
        <v>89</v>
      </c>
      <c r="DT5" s="36" t="s">
        <v>84</v>
      </c>
      <c r="DU5" s="36" t="s">
        <v>85</v>
      </c>
      <c r="DV5" s="36" t="s">
        <v>86</v>
      </c>
      <c r="DW5" s="36" t="s">
        <v>87</v>
      </c>
      <c r="DX5" s="36" t="s">
        <v>88</v>
      </c>
      <c r="DY5" s="36" t="s">
        <v>90</v>
      </c>
      <c r="DZ5" s="36" t="s">
        <v>91</v>
      </c>
      <c r="EA5" s="36" t="s">
        <v>92</v>
      </c>
      <c r="EB5" s="36" t="s">
        <v>93</v>
      </c>
      <c r="EC5" s="36" t="s">
        <v>94</v>
      </c>
      <c r="ED5" s="36" t="s">
        <v>89</v>
      </c>
      <c r="EE5" s="36" t="s">
        <v>84</v>
      </c>
      <c r="EF5" s="36" t="s">
        <v>85</v>
      </c>
      <c r="EG5" s="36" t="s">
        <v>86</v>
      </c>
      <c r="EH5" s="36" t="s">
        <v>87</v>
      </c>
      <c r="EI5" s="36" t="s">
        <v>88</v>
      </c>
      <c r="EJ5" s="36" t="s">
        <v>90</v>
      </c>
      <c r="EK5" s="36" t="s">
        <v>91</v>
      </c>
      <c r="EL5" s="36" t="s">
        <v>92</v>
      </c>
      <c r="EM5" s="36" t="s">
        <v>93</v>
      </c>
      <c r="EN5" s="36" t="s">
        <v>94</v>
      </c>
      <c r="EO5" s="36" t="s">
        <v>89</v>
      </c>
    </row>
    <row r="6" spans="1:145" s="27" customFormat="1" x14ac:dyDescent="0.15">
      <c r="A6" s="28" t="s">
        <v>95</v>
      </c>
      <c r="B6" s="33">
        <f t="shared" ref="B6:X6" si="1">B7</f>
        <v>2018</v>
      </c>
      <c r="C6" s="33">
        <f t="shared" si="1"/>
        <v>174611</v>
      </c>
      <c r="D6" s="33">
        <f t="shared" si="1"/>
        <v>47</v>
      </c>
      <c r="E6" s="33">
        <f t="shared" si="1"/>
        <v>17</v>
      </c>
      <c r="F6" s="33">
        <f t="shared" si="1"/>
        <v>1</v>
      </c>
      <c r="G6" s="33">
        <f t="shared" si="1"/>
        <v>0</v>
      </c>
      <c r="H6" s="33" t="str">
        <f t="shared" si="1"/>
        <v>石川県　穴水町</v>
      </c>
      <c r="I6" s="33" t="str">
        <f t="shared" si="1"/>
        <v>法非適用</v>
      </c>
      <c r="J6" s="33" t="str">
        <f t="shared" si="1"/>
        <v>下水道事業</v>
      </c>
      <c r="K6" s="33" t="str">
        <f t="shared" si="1"/>
        <v>公共下水道</v>
      </c>
      <c r="L6" s="33" t="str">
        <f t="shared" si="1"/>
        <v>Cd2</v>
      </c>
      <c r="M6" s="33" t="str">
        <f t="shared" si="1"/>
        <v>非設置</v>
      </c>
      <c r="N6" s="37" t="str">
        <f t="shared" si="1"/>
        <v>-</v>
      </c>
      <c r="O6" s="37" t="str">
        <f t="shared" si="1"/>
        <v>該当数値なし</v>
      </c>
      <c r="P6" s="37">
        <f t="shared" si="1"/>
        <v>40.049999999999997</v>
      </c>
      <c r="Q6" s="37">
        <f t="shared" si="1"/>
        <v>98.02</v>
      </c>
      <c r="R6" s="37">
        <f t="shared" si="1"/>
        <v>3884</v>
      </c>
      <c r="S6" s="37">
        <f t="shared" si="1"/>
        <v>8333</v>
      </c>
      <c r="T6" s="37">
        <f t="shared" si="1"/>
        <v>183.21</v>
      </c>
      <c r="U6" s="37">
        <f t="shared" si="1"/>
        <v>45.48</v>
      </c>
      <c r="V6" s="37">
        <f t="shared" si="1"/>
        <v>3292</v>
      </c>
      <c r="W6" s="37">
        <f t="shared" si="1"/>
        <v>1.46</v>
      </c>
      <c r="X6" s="37">
        <f t="shared" si="1"/>
        <v>2254.79</v>
      </c>
      <c r="Y6" s="41">
        <f t="shared" ref="Y6:AH6" si="2">IF(Y7="",NA(),Y7)</f>
        <v>86.16</v>
      </c>
      <c r="Z6" s="41">
        <f t="shared" si="2"/>
        <v>79.84</v>
      </c>
      <c r="AA6" s="41">
        <f t="shared" si="2"/>
        <v>79.88</v>
      </c>
      <c r="AB6" s="41">
        <f t="shared" si="2"/>
        <v>73.069999999999993</v>
      </c>
      <c r="AC6" s="41">
        <f t="shared" si="2"/>
        <v>73.27</v>
      </c>
      <c r="AD6" s="37" t="e">
        <f t="shared" si="2"/>
        <v>#N/A</v>
      </c>
      <c r="AE6" s="37" t="e">
        <f t="shared" si="2"/>
        <v>#N/A</v>
      </c>
      <c r="AF6" s="37" t="e">
        <f t="shared" si="2"/>
        <v>#N/A</v>
      </c>
      <c r="AG6" s="37" t="e">
        <f t="shared" si="2"/>
        <v>#N/A</v>
      </c>
      <c r="AH6" s="37" t="e">
        <f t="shared" si="2"/>
        <v>#N/A</v>
      </c>
      <c r="AI6" s="37" t="str">
        <f>IF(AI7="","",IF(AI7="-","【-】","【"&amp;SUBSTITUTE(TEXT(AI7,"#,##0.00"),"-","△")&amp;"】"))</f>
        <v/>
      </c>
      <c r="AJ6" s="37" t="e">
        <f t="shared" ref="AJ6:AS6" si="3">IF(AJ7="",NA(),AJ7)</f>
        <v>#N/A</v>
      </c>
      <c r="AK6" s="37" t="e">
        <f t="shared" si="3"/>
        <v>#N/A</v>
      </c>
      <c r="AL6" s="37" t="e">
        <f t="shared" si="3"/>
        <v>#N/A</v>
      </c>
      <c r="AM6" s="37" t="e">
        <f t="shared" si="3"/>
        <v>#N/A</v>
      </c>
      <c r="AN6" s="37" t="e">
        <f t="shared" si="3"/>
        <v>#N/A</v>
      </c>
      <c r="AO6" s="37" t="e">
        <f t="shared" si="3"/>
        <v>#N/A</v>
      </c>
      <c r="AP6" s="37" t="e">
        <f t="shared" si="3"/>
        <v>#N/A</v>
      </c>
      <c r="AQ6" s="37" t="e">
        <f t="shared" si="3"/>
        <v>#N/A</v>
      </c>
      <c r="AR6" s="37" t="e">
        <f t="shared" si="3"/>
        <v>#N/A</v>
      </c>
      <c r="AS6" s="37" t="e">
        <f t="shared" si="3"/>
        <v>#N/A</v>
      </c>
      <c r="AT6" s="37" t="str">
        <f>IF(AT7="","",IF(AT7="-","【-】","【"&amp;SUBSTITUTE(TEXT(AT7,"#,##0.00"),"-","△")&amp;"】"))</f>
        <v/>
      </c>
      <c r="AU6" s="37" t="e">
        <f t="shared" ref="AU6:BD6" si="4">IF(AU7="",NA(),AU7)</f>
        <v>#N/A</v>
      </c>
      <c r="AV6" s="37" t="e">
        <f t="shared" si="4"/>
        <v>#N/A</v>
      </c>
      <c r="AW6" s="37" t="e">
        <f t="shared" si="4"/>
        <v>#N/A</v>
      </c>
      <c r="AX6" s="37" t="e">
        <f t="shared" si="4"/>
        <v>#N/A</v>
      </c>
      <c r="AY6" s="37" t="e">
        <f t="shared" si="4"/>
        <v>#N/A</v>
      </c>
      <c r="AZ6" s="37" t="e">
        <f t="shared" si="4"/>
        <v>#N/A</v>
      </c>
      <c r="BA6" s="37" t="e">
        <f t="shared" si="4"/>
        <v>#N/A</v>
      </c>
      <c r="BB6" s="37" t="e">
        <f t="shared" si="4"/>
        <v>#N/A</v>
      </c>
      <c r="BC6" s="37" t="e">
        <f t="shared" si="4"/>
        <v>#N/A</v>
      </c>
      <c r="BD6" s="37" t="e">
        <f t="shared" si="4"/>
        <v>#N/A</v>
      </c>
      <c r="BE6" s="37" t="str">
        <f>IF(BE7="","",IF(BE7="-","【-】","【"&amp;SUBSTITUTE(TEXT(BE7,"#,##0.00"),"-","△")&amp;"】"))</f>
        <v/>
      </c>
      <c r="BF6" s="41">
        <f t="shared" ref="BF6:BO6" si="5">IF(BF7="",NA(),BF7)</f>
        <v>1380.03</v>
      </c>
      <c r="BG6" s="41">
        <f t="shared" si="5"/>
        <v>1916.94</v>
      </c>
      <c r="BH6" s="41">
        <f t="shared" si="5"/>
        <v>2518.5100000000002</v>
      </c>
      <c r="BI6" s="37">
        <f t="shared" si="5"/>
        <v>0</v>
      </c>
      <c r="BJ6" s="37">
        <f t="shared" si="5"/>
        <v>0</v>
      </c>
      <c r="BK6" s="41">
        <f t="shared" si="5"/>
        <v>1696.96</v>
      </c>
      <c r="BL6" s="41">
        <f t="shared" si="5"/>
        <v>1162.3599999999999</v>
      </c>
      <c r="BM6" s="41">
        <f t="shared" si="5"/>
        <v>1047.6500000000001</v>
      </c>
      <c r="BN6" s="41">
        <f t="shared" si="5"/>
        <v>1124.26</v>
      </c>
      <c r="BO6" s="41">
        <f t="shared" si="5"/>
        <v>1048.23</v>
      </c>
      <c r="BP6" s="37" t="str">
        <f>IF(BP7="","",IF(BP7="-","【-】","【"&amp;SUBSTITUTE(TEXT(BP7,"#,##0.00"),"-","△")&amp;"】"))</f>
        <v>【682.78】</v>
      </c>
      <c r="BQ6" s="41">
        <f t="shared" ref="BQ6:BZ6" si="6">IF(BQ7="",NA(),BQ7)</f>
        <v>96.19</v>
      </c>
      <c r="BR6" s="41">
        <f t="shared" si="6"/>
        <v>89.83</v>
      </c>
      <c r="BS6" s="41">
        <f t="shared" si="6"/>
        <v>95.8</v>
      </c>
      <c r="BT6" s="41">
        <f t="shared" si="6"/>
        <v>95.97</v>
      </c>
      <c r="BU6" s="41">
        <f t="shared" si="6"/>
        <v>94.88</v>
      </c>
      <c r="BV6" s="41">
        <f t="shared" si="6"/>
        <v>47.23</v>
      </c>
      <c r="BW6" s="41">
        <f t="shared" si="6"/>
        <v>68.209999999999994</v>
      </c>
      <c r="BX6" s="41">
        <f t="shared" si="6"/>
        <v>74.040000000000006</v>
      </c>
      <c r="BY6" s="41">
        <f t="shared" si="6"/>
        <v>80.58</v>
      </c>
      <c r="BZ6" s="41">
        <f t="shared" si="6"/>
        <v>78.92</v>
      </c>
      <c r="CA6" s="37" t="str">
        <f>IF(CA7="","",IF(CA7="-","【-】","【"&amp;SUBSTITUTE(TEXT(CA7,"#,##0.00"),"-","△")&amp;"】"))</f>
        <v>【100.91】</v>
      </c>
      <c r="CB6" s="41">
        <f t="shared" ref="CB6:CK6" si="7">IF(CB7="",NA(),CB7)</f>
        <v>222.68</v>
      </c>
      <c r="CC6" s="41">
        <f t="shared" si="7"/>
        <v>235.6</v>
      </c>
      <c r="CD6" s="41">
        <f t="shared" si="7"/>
        <v>223.58</v>
      </c>
      <c r="CE6" s="41">
        <f t="shared" si="7"/>
        <v>224.46</v>
      </c>
      <c r="CF6" s="41">
        <f t="shared" si="7"/>
        <v>224.38</v>
      </c>
      <c r="CG6" s="41">
        <f t="shared" si="7"/>
        <v>351.41</v>
      </c>
      <c r="CH6" s="41">
        <f t="shared" si="7"/>
        <v>250.84</v>
      </c>
      <c r="CI6" s="41">
        <f t="shared" si="7"/>
        <v>235.61</v>
      </c>
      <c r="CJ6" s="41">
        <f t="shared" si="7"/>
        <v>216.21</v>
      </c>
      <c r="CK6" s="41">
        <f t="shared" si="7"/>
        <v>220.31</v>
      </c>
      <c r="CL6" s="37" t="str">
        <f>IF(CL7="","",IF(CL7="-","【-】","【"&amp;SUBSTITUTE(TEXT(CL7,"#,##0.00"),"-","△")&amp;"】"))</f>
        <v>【136.86】</v>
      </c>
      <c r="CM6" s="41">
        <f t="shared" ref="CM6:CV6" si="8">IF(CM7="",NA(),CM7)</f>
        <v>50.13</v>
      </c>
      <c r="CN6" s="41">
        <f t="shared" si="8"/>
        <v>49.81</v>
      </c>
      <c r="CO6" s="41">
        <f t="shared" si="8"/>
        <v>49.25</v>
      </c>
      <c r="CP6" s="41">
        <f t="shared" si="8"/>
        <v>53.75</v>
      </c>
      <c r="CQ6" s="41">
        <f t="shared" si="8"/>
        <v>53.81</v>
      </c>
      <c r="CR6" s="41">
        <f t="shared" si="8"/>
        <v>43.53</v>
      </c>
      <c r="CS6" s="41">
        <f t="shared" si="8"/>
        <v>49.39</v>
      </c>
      <c r="CT6" s="41">
        <f t="shared" si="8"/>
        <v>49.25</v>
      </c>
      <c r="CU6" s="41">
        <f t="shared" si="8"/>
        <v>50.24</v>
      </c>
      <c r="CV6" s="41">
        <f t="shared" si="8"/>
        <v>49.68</v>
      </c>
      <c r="CW6" s="37" t="str">
        <f>IF(CW7="","",IF(CW7="-","【-】","【"&amp;SUBSTITUTE(TEXT(CW7,"#,##0.00"),"-","△")&amp;"】"))</f>
        <v>【58.98】</v>
      </c>
      <c r="CX6" s="41">
        <f t="shared" ref="CX6:DG6" si="9">IF(CX7="",NA(),CX7)</f>
        <v>69.97</v>
      </c>
      <c r="CY6" s="41">
        <f t="shared" si="9"/>
        <v>70.23</v>
      </c>
      <c r="CZ6" s="41">
        <f t="shared" si="9"/>
        <v>70.5</v>
      </c>
      <c r="DA6" s="41">
        <f t="shared" si="9"/>
        <v>70.44</v>
      </c>
      <c r="DB6" s="41">
        <f t="shared" si="9"/>
        <v>72.39</v>
      </c>
      <c r="DC6" s="41">
        <f t="shared" si="9"/>
        <v>64.14</v>
      </c>
      <c r="DD6" s="41">
        <f t="shared" si="9"/>
        <v>83.96</v>
      </c>
      <c r="DE6" s="41">
        <f t="shared" si="9"/>
        <v>84.12</v>
      </c>
      <c r="DF6" s="41">
        <f t="shared" si="9"/>
        <v>84.17</v>
      </c>
      <c r="DG6" s="41">
        <f t="shared" si="9"/>
        <v>83.35</v>
      </c>
      <c r="DH6" s="37" t="str">
        <f>IF(DH7="","",IF(DH7="-","【-】","【"&amp;SUBSTITUTE(TEXT(DH7,"#,##0.00"),"-","△")&amp;"】"))</f>
        <v>【95.20】</v>
      </c>
      <c r="DI6" s="37" t="e">
        <f t="shared" ref="DI6:DR6" si="10">IF(DI7="",NA(),DI7)</f>
        <v>#N/A</v>
      </c>
      <c r="DJ6" s="37" t="e">
        <f t="shared" si="10"/>
        <v>#N/A</v>
      </c>
      <c r="DK6" s="37" t="e">
        <f t="shared" si="10"/>
        <v>#N/A</v>
      </c>
      <c r="DL6" s="37" t="e">
        <f t="shared" si="10"/>
        <v>#N/A</v>
      </c>
      <c r="DM6" s="37" t="e">
        <f t="shared" si="10"/>
        <v>#N/A</v>
      </c>
      <c r="DN6" s="37" t="e">
        <f t="shared" si="10"/>
        <v>#N/A</v>
      </c>
      <c r="DO6" s="37" t="e">
        <f t="shared" si="10"/>
        <v>#N/A</v>
      </c>
      <c r="DP6" s="37" t="e">
        <f t="shared" si="10"/>
        <v>#N/A</v>
      </c>
      <c r="DQ6" s="37" t="e">
        <f t="shared" si="10"/>
        <v>#N/A</v>
      </c>
      <c r="DR6" s="37" t="e">
        <f t="shared" si="10"/>
        <v>#N/A</v>
      </c>
      <c r="DS6" s="37" t="str">
        <f>IF(DS7="","",IF(DS7="-","【-】","【"&amp;SUBSTITUTE(TEXT(DS7,"#,##0.00"),"-","△")&amp;"】"))</f>
        <v/>
      </c>
      <c r="DT6" s="37" t="e">
        <f t="shared" ref="DT6:EC6" si="11">IF(DT7="",NA(),DT7)</f>
        <v>#N/A</v>
      </c>
      <c r="DU6" s="37" t="e">
        <f t="shared" si="11"/>
        <v>#N/A</v>
      </c>
      <c r="DV6" s="37" t="e">
        <f t="shared" si="11"/>
        <v>#N/A</v>
      </c>
      <c r="DW6" s="37" t="e">
        <f t="shared" si="11"/>
        <v>#N/A</v>
      </c>
      <c r="DX6" s="37" t="e">
        <f t="shared" si="11"/>
        <v>#N/A</v>
      </c>
      <c r="DY6" s="37" t="e">
        <f t="shared" si="11"/>
        <v>#N/A</v>
      </c>
      <c r="DZ6" s="37" t="e">
        <f t="shared" si="11"/>
        <v>#N/A</v>
      </c>
      <c r="EA6" s="37" t="e">
        <f t="shared" si="11"/>
        <v>#N/A</v>
      </c>
      <c r="EB6" s="37" t="e">
        <f t="shared" si="11"/>
        <v>#N/A</v>
      </c>
      <c r="EC6" s="37" t="e">
        <f t="shared" si="11"/>
        <v>#N/A</v>
      </c>
      <c r="ED6" s="37" t="str">
        <f>IF(ED7="","",IF(ED7="-","【-】","【"&amp;SUBSTITUTE(TEXT(ED7,"#,##0.00"),"-","△")&amp;"】"))</f>
        <v/>
      </c>
      <c r="EE6" s="37">
        <f t="shared" ref="EE6:EN6" si="12">IF(EE7="",NA(),EE7)</f>
        <v>0</v>
      </c>
      <c r="EF6" s="41">
        <f t="shared" si="12"/>
        <v>0.56000000000000005</v>
      </c>
      <c r="EG6" s="41">
        <f t="shared" si="12"/>
        <v>0.44</v>
      </c>
      <c r="EH6" s="41">
        <f t="shared" si="12"/>
        <v>0.72</v>
      </c>
      <c r="EI6" s="41">
        <f t="shared" si="12"/>
        <v>1.9</v>
      </c>
      <c r="EJ6" s="41">
        <f t="shared" si="12"/>
        <v>0.17</v>
      </c>
      <c r="EK6" s="41">
        <f t="shared" si="12"/>
        <v>0.15</v>
      </c>
      <c r="EL6" s="41">
        <f t="shared" si="12"/>
        <v>0.1</v>
      </c>
      <c r="EM6" s="41">
        <f t="shared" si="12"/>
        <v>0.13</v>
      </c>
      <c r="EN6" s="41">
        <f t="shared" si="12"/>
        <v>0.12</v>
      </c>
      <c r="EO6" s="37" t="str">
        <f>IF(EO7="","",IF(EO7="-","【-】","【"&amp;SUBSTITUTE(TEXT(EO7,"#,##0.00"),"-","△")&amp;"】"))</f>
        <v>【0.23】</v>
      </c>
    </row>
    <row r="7" spans="1:145" s="27" customFormat="1" x14ac:dyDescent="0.15">
      <c r="A7" s="28"/>
      <c r="B7" s="34">
        <v>2018</v>
      </c>
      <c r="C7" s="34">
        <v>174611</v>
      </c>
      <c r="D7" s="34">
        <v>47</v>
      </c>
      <c r="E7" s="34">
        <v>17</v>
      </c>
      <c r="F7" s="34">
        <v>1</v>
      </c>
      <c r="G7" s="34">
        <v>0</v>
      </c>
      <c r="H7" s="34" t="s">
        <v>96</v>
      </c>
      <c r="I7" s="34" t="s">
        <v>97</v>
      </c>
      <c r="J7" s="34" t="s">
        <v>98</v>
      </c>
      <c r="K7" s="34" t="s">
        <v>99</v>
      </c>
      <c r="L7" s="34" t="s">
        <v>100</v>
      </c>
      <c r="M7" s="34" t="s">
        <v>101</v>
      </c>
      <c r="N7" s="38" t="s">
        <v>41</v>
      </c>
      <c r="O7" s="38" t="s">
        <v>102</v>
      </c>
      <c r="P7" s="38">
        <v>40.049999999999997</v>
      </c>
      <c r="Q7" s="38">
        <v>98.02</v>
      </c>
      <c r="R7" s="38">
        <v>3884</v>
      </c>
      <c r="S7" s="38">
        <v>8333</v>
      </c>
      <c r="T7" s="38">
        <v>183.21</v>
      </c>
      <c r="U7" s="38">
        <v>45.48</v>
      </c>
      <c r="V7" s="38">
        <v>3292</v>
      </c>
      <c r="W7" s="38">
        <v>1.46</v>
      </c>
      <c r="X7" s="38">
        <v>2254.79</v>
      </c>
      <c r="Y7" s="38">
        <v>86.16</v>
      </c>
      <c r="Z7" s="38">
        <v>79.84</v>
      </c>
      <c r="AA7" s="38">
        <v>79.88</v>
      </c>
      <c r="AB7" s="38">
        <v>73.069999999999993</v>
      </c>
      <c r="AC7" s="38">
        <v>73.27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1380.03</v>
      </c>
      <c r="BG7" s="38">
        <v>1916.94</v>
      </c>
      <c r="BH7" s="38">
        <v>2518.5100000000002</v>
      </c>
      <c r="BI7" s="38">
        <v>0</v>
      </c>
      <c r="BJ7" s="38">
        <v>0</v>
      </c>
      <c r="BK7" s="38">
        <v>1696.96</v>
      </c>
      <c r="BL7" s="38">
        <v>1162.3599999999999</v>
      </c>
      <c r="BM7" s="38">
        <v>1047.6500000000001</v>
      </c>
      <c r="BN7" s="38">
        <v>1124.26</v>
      </c>
      <c r="BO7" s="38">
        <v>1048.23</v>
      </c>
      <c r="BP7" s="38">
        <v>682.78</v>
      </c>
      <c r="BQ7" s="38">
        <v>96.19</v>
      </c>
      <c r="BR7" s="38">
        <v>89.83</v>
      </c>
      <c r="BS7" s="38">
        <v>95.8</v>
      </c>
      <c r="BT7" s="38">
        <v>95.97</v>
      </c>
      <c r="BU7" s="38">
        <v>94.88</v>
      </c>
      <c r="BV7" s="38">
        <v>47.23</v>
      </c>
      <c r="BW7" s="38">
        <v>68.209999999999994</v>
      </c>
      <c r="BX7" s="38">
        <v>74.040000000000006</v>
      </c>
      <c r="BY7" s="38">
        <v>80.58</v>
      </c>
      <c r="BZ7" s="38">
        <v>78.92</v>
      </c>
      <c r="CA7" s="38">
        <v>100.91</v>
      </c>
      <c r="CB7" s="38">
        <v>222.68</v>
      </c>
      <c r="CC7" s="38">
        <v>235.6</v>
      </c>
      <c r="CD7" s="38">
        <v>223.58</v>
      </c>
      <c r="CE7" s="38">
        <v>224.46</v>
      </c>
      <c r="CF7" s="38">
        <v>224.38</v>
      </c>
      <c r="CG7" s="38">
        <v>351.41</v>
      </c>
      <c r="CH7" s="38">
        <v>250.84</v>
      </c>
      <c r="CI7" s="38">
        <v>235.61</v>
      </c>
      <c r="CJ7" s="38">
        <v>216.21</v>
      </c>
      <c r="CK7" s="38">
        <v>220.31</v>
      </c>
      <c r="CL7" s="38">
        <v>136.86000000000001</v>
      </c>
      <c r="CM7" s="38">
        <v>50.13</v>
      </c>
      <c r="CN7" s="38">
        <v>49.81</v>
      </c>
      <c r="CO7" s="38">
        <v>49.25</v>
      </c>
      <c r="CP7" s="38">
        <v>53.75</v>
      </c>
      <c r="CQ7" s="38">
        <v>53.81</v>
      </c>
      <c r="CR7" s="38">
        <v>43.53</v>
      </c>
      <c r="CS7" s="38">
        <v>49.39</v>
      </c>
      <c r="CT7" s="38">
        <v>49.25</v>
      </c>
      <c r="CU7" s="38">
        <v>50.24</v>
      </c>
      <c r="CV7" s="38">
        <v>49.68</v>
      </c>
      <c r="CW7" s="38">
        <v>58.98</v>
      </c>
      <c r="CX7" s="38">
        <v>69.97</v>
      </c>
      <c r="CY7" s="38">
        <v>70.23</v>
      </c>
      <c r="CZ7" s="38">
        <v>70.5</v>
      </c>
      <c r="DA7" s="38">
        <v>70.44</v>
      </c>
      <c r="DB7" s="38">
        <v>72.39</v>
      </c>
      <c r="DC7" s="38">
        <v>64.14</v>
      </c>
      <c r="DD7" s="38">
        <v>83.96</v>
      </c>
      <c r="DE7" s="38">
        <v>84.12</v>
      </c>
      <c r="DF7" s="38">
        <v>84.17</v>
      </c>
      <c r="DG7" s="38">
        <v>83.35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0.56000000000000005</v>
      </c>
      <c r="EG7" s="38">
        <v>0.44</v>
      </c>
      <c r="EH7" s="38">
        <v>0.72</v>
      </c>
      <c r="EI7" s="38">
        <v>1.9</v>
      </c>
      <c r="EJ7" s="38">
        <v>0.17</v>
      </c>
      <c r="EK7" s="38">
        <v>0.15</v>
      </c>
      <c r="EL7" s="38">
        <v>0.1</v>
      </c>
      <c r="EM7" s="38">
        <v>0.13</v>
      </c>
      <c r="EN7" s="38">
        <v>0.12</v>
      </c>
      <c r="EO7" s="38">
        <v>0.23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29"/>
      <c r="B9" s="29" t="s">
        <v>103</v>
      </c>
      <c r="C9" s="29" t="s">
        <v>104</v>
      </c>
      <c r="D9" s="29" t="s">
        <v>105</v>
      </c>
      <c r="E9" s="29" t="s">
        <v>106</v>
      </c>
      <c r="F9" s="29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29" t="s">
        <v>34</v>
      </c>
      <c r="B10" s="35">
        <f>DATEVALUE($B$6-4&amp;"年1月1日")</f>
        <v>41640</v>
      </c>
      <c r="C10" s="35">
        <f>DATEVALUE($B$6-3&amp;"年1月1日")</f>
        <v>42005</v>
      </c>
      <c r="D10" s="35">
        <f>DATEVALUE($B$6-2&amp;"年1月1日")</f>
        <v>42370</v>
      </c>
      <c r="E10" s="35">
        <f>DATEVALUE($B$6-1&amp;"年1月1日")</f>
        <v>42736</v>
      </c>
      <c r="F10" s="35">
        <f>DATEVALUE($B$6&amp;"年1月1日")</f>
        <v>43101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dcterms:created xsi:type="dcterms:W3CDTF">2019-12-05T05:04:05Z</dcterms:created>
  <dcterms:modified xsi:type="dcterms:W3CDTF">2020-02-14T00:56:38Z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2020-01-30T02:06:25Z</vt:filetime>
  </property>
</Properties>
</file>