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OUGESUI\share\共有\水道事業庶務\09 経営比較分析表\H30\"/>
    </mc:Choice>
  </mc:AlternateContent>
  <workbookProtection workbookAlgorithmName="SHA-512" workbookHashValue="BAAXLBdKB7O2IUv9xvrYpMJv0Rrvl7UiGfhsRlrlnhnT24crI2efSxR1ZQeLFbx/IM4Z8rXzhu/YzNUQIV7xsA==" workbookSaltValue="bRJC+BCoE7KV06loBxeX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<sst xmlns="http://schemas.openxmlformats.org/spreadsheetml/2006/main" count="220" uniqueCount="108">
  <si>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</si>
  <si>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</si>
  <si>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</si>
  <si>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</si>
  <si>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</si>
  <si>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</si>
  <si>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</si>
  <si>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</si>
  <si>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</si>
  <si>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</si>
  <si>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</si>
  <si>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</si>
  <si>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</si>
  <si>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</si>
  <si>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</si>
  <si>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</si>
  <si>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</si>
  <si>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</si>
  <si>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</si>
  <si>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</si>
  <si>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</si>
  <si>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</si>
  <si>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</si>
  <si>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</si>
  <si>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</si>
  <si>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</si>
  <si>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</si>
  <si>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</si>
  <si>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</si>
  <si>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</si>
  <si>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</si>
  <si>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</si>
  <si>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</si>
  <si>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</si>
  <si>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</si>
  <si>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</si>
  <si>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</si>
  <si>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</si>
  <si>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</si>
  <si>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</si>
  <si>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</si>
  <si>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</si>
  <si>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</si>
  <si>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</si>
  <si>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</si>
  <si>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</si>
  <si>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</si>
  <si>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</si>
  <si>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</si>
  <si>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</si>
  <si>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</si>
  <si>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</si>
  <si>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</si>
  <si>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</si>
  <si>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</si>
  <si>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</si>
  <si>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</si>
  <si>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</si>
  <si>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</si>
  <si>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</si>
  <si>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</si>
  <si>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</si>
  <si>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</si>
  <si>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</si>
  <si>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</si>
  <si>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</si>
  <si>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</si>
  <si>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</si>
  <si>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</si>
  <si>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</si>
  <si>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</si>
  <si>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</si>
  <si>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</si>
  <si>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</si>
  <si>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</si>
  <si>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</si>
  <si>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</si>
  <si>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</si>
  <si>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</si>
  <si>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</si>
  <si>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</si>
  <si>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</si>
  <si>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</si>
  <si>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</si>
  <si>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</si>
  <si>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</si>
  <si>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</si>
  <si>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</si>
  <si>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</si>
  <si>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</si>
  <si>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</si>
  <si>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</si>
  <si>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</si>
  <si>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</si>
  <si>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</si>
  <si>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</si>
  <si>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</si>
  <si>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</si>
  <si>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</si>
  <si>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</si>
  <si>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</si>
  <si>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</si>
  <si>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</si>
  <si>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</si>
  <si>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</si>
  <si>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管の更新事業を継続し、管路以外の施設も規模等の適正化を考慮した更新を順次進め、経営の効率性の改善を図る必要がある。そのための事業資金を確保しながら,持続可能な事業運営と経営基盤の強化に取り組んでいかなければならない。</t>
    <rPh sb="21" eb="23">
      <t>キボ</t>
    </rPh>
    <rPh sb="23" eb="24">
      <t>トウ</t>
    </rPh>
    <rPh sb="25" eb="28">
      <t>テキセイカ</t>
    </rPh>
    <rPh sb="29" eb="31">
      <t>コウリョ</t>
    </rPh>
    <rPh sb="33" eb="35">
      <t>コウシン</t>
    </rPh>
    <rPh sb="36" eb="38">
      <t>ジュンジ</t>
    </rPh>
    <rPh sb="38" eb="39">
      <t>スス</t>
    </rPh>
    <rPh sb="41" eb="43">
      <t>ケイエイ</t>
    </rPh>
    <rPh sb="48" eb="50">
      <t>カイゼン</t>
    </rPh>
    <rPh sb="51" eb="52">
      <t>ハカ</t>
    </rPh>
    <rPh sb="53" eb="55">
      <t>ヒツヨウ</t>
    </rPh>
    <rPh sb="64" eb="66">
      <t>ジギョウ</t>
    </rPh>
    <rPh sb="66" eb="68">
      <t>シキン</t>
    </rPh>
    <rPh sb="69" eb="71">
      <t>カクホ</t>
    </rPh>
    <phoneticPr fontId="4"/>
  </si>
  <si>
    <t>①有形固定資産減価償却率は類似団体平均に比べ低い。これは統合前の簡易水道において施設更新に投資してきた結果といえる。
②管路経年化率は類似団体平均と比べて高いものの、③管路更新率は類似団体平均より高いペースで、経年劣化した管路を順次更新している。</t>
    <rPh sb="22" eb="23">
      <t>ヒク</t>
    </rPh>
    <phoneticPr fontId="4"/>
  </si>
  <si>
    <t>①近年経常収支比率は100％を超えており黒字を維持している。
②累積欠損金比率は0％であり、損失の計上はない。
③流動比率は100％を超えており、債務支払に関しては順調である。
④企業債残高対給水収益比率は類似団体平均と比べて高い。H29以降は簡易水道統合により企業債残高が増加し指標は悪化している。
⑤料金回収率は簡易水道統合後100％を下回ったものの、基準内繰出金を受けて黒字を維持している状況である。
⑥給水原価は類似団体平均より高く、有収水量減少に伴い上昇傾向にある。
⑦施設利用率については配水量の減少に伴い悪化傾向にある。
⑧有収率は近年の石綿セメント管等の老朽管布設替により徐々に改善してきているものの、類似団体平均と比べて低く改善が必要である。</t>
    <rPh sb="119" eb="121">
      <t>イコウ</t>
    </rPh>
    <rPh sb="158" eb="160">
      <t>カンイ</t>
    </rPh>
    <rPh sb="160" eb="162">
      <t>スイドウ</t>
    </rPh>
    <rPh sb="162" eb="164">
      <t>トウゴウ</t>
    </rPh>
    <rPh sb="164" eb="165">
      <t>ゴ</t>
    </rPh>
    <rPh sb="178" eb="181">
      <t>キジュンナイ</t>
    </rPh>
    <rPh sb="181" eb="183">
      <t>クリダ</t>
    </rPh>
    <rPh sb="183" eb="184">
      <t>キン</t>
    </rPh>
    <rPh sb="185" eb="186">
      <t>ウ</t>
    </rPh>
    <rPh sb="188" eb="190">
      <t>クロジ</t>
    </rPh>
    <rPh sb="191" eb="193">
      <t>イジ</t>
    </rPh>
    <rPh sb="197" eb="199">
      <t>ジョウキョウ</t>
    </rPh>
    <rPh sb="218" eb="219">
      <t>タカ</t>
    </rPh>
    <rPh sb="228" eb="229">
      <t>トモナ</t>
    </rPh>
    <rPh sb="230" eb="232">
      <t>ジョウショウ</t>
    </rPh>
    <rPh sb="232" eb="234">
      <t>ケイコウ</t>
    </rPh>
    <rPh sb="250" eb="252">
      <t>ハイスイ</t>
    </rPh>
    <rPh sb="252" eb="253">
      <t>リョウ</t>
    </rPh>
    <rPh sb="254" eb="256">
      <t>ゲンショウ</t>
    </rPh>
    <rPh sb="257" eb="258">
      <t>トモナ</t>
    </rPh>
    <rPh sb="259" eb="261">
      <t>アッカ</t>
    </rPh>
    <rPh sb="261" eb="26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</si>
</sst>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0.93</c:v>
                </c:pt>
                <c:pt idx="2">
                  <c:v>0.74</c:v>
                </c:pt>
                <c:pt idx="3">
                  <c:v>0.87</c:v>
                </c:pt>
                <c:pt idx="4">
                  <c:v>1.35</c:v>
                </c:pt>
              </c:numCache>
            </c:numRef>
          </c:val>
          <c:extLst>
            <c:ext xmlns:c16="http://schemas.microsoft.com/office/drawing/2014/chart" uri="{C3380CC4-5D6E-409C-BE32-E72D297353CC}">
              <c16:uniqueId val="{00000000-D0F7-4195-A329-4283820AA2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0.54</c:v>
                </c:pt>
                <c:pt idx="4">
                  <c:v>0.5</c:v>
                </c:pt>
              </c:numCache>
            </c:numRef>
          </c:val>
          <c:smooth val="0"/>
          <c:extLst>
            <c:ext xmlns:c16="http://schemas.microsoft.com/office/drawing/2014/chart" uri="{C3380CC4-5D6E-409C-BE32-E72D297353CC}">
              <c16:uniqueId val="{00000001-D0F7-4195-A329-4283820AA2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61.94</c:v>
                </c:pt>
                <c:pt idx="1">
                  <c:v>57.7</c:v>
                </c:pt>
                <c:pt idx="2">
                  <c:v>52.25</c:v>
                </c:pt>
                <c:pt idx="3">
                  <c:v>55.72</c:v>
                </c:pt>
                <c:pt idx="4">
                  <c:v>47.79</c:v>
                </c:pt>
              </c:numCache>
            </c:numRef>
          </c:val>
          <c:extLst>
            <c:ext xmlns:c16="http://schemas.microsoft.com/office/drawing/2014/chart" uri="{C3380CC4-5D6E-409C-BE32-E72D297353CC}">
              <c16:uniqueId val="{00000000-3E1F-4553-A919-766E866CF1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55.63</c:v>
                </c:pt>
                <c:pt idx="4">
                  <c:v>55.03</c:v>
                </c:pt>
              </c:numCache>
            </c:numRef>
          </c:val>
          <c:smooth val="0"/>
          <c:extLst>
            <c:ext xmlns:c16="http://schemas.microsoft.com/office/drawing/2014/chart" uri="{C3380CC4-5D6E-409C-BE32-E72D297353CC}">
              <c16:uniqueId val="{00000001-3E1F-4553-A919-766E866CF1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64.73</c:v>
                </c:pt>
                <c:pt idx="1">
                  <c:v>68.72</c:v>
                </c:pt>
                <c:pt idx="2">
                  <c:v>73.61</c:v>
                </c:pt>
                <c:pt idx="3">
                  <c:v>76.2</c:v>
                </c:pt>
                <c:pt idx="4">
                  <c:v>78.14</c:v>
                </c:pt>
              </c:numCache>
            </c:numRef>
          </c:val>
          <c:extLst>
            <c:ext xmlns:c16="http://schemas.microsoft.com/office/drawing/2014/chart" uri="{C3380CC4-5D6E-409C-BE32-E72D297353CC}">
              <c16:uniqueId val="{00000000-15FC-4FC7-86D4-45866FBC6E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82.04</c:v>
                </c:pt>
                <c:pt idx="4">
                  <c:v>81.900000000000006</c:v>
                </c:pt>
              </c:numCache>
            </c:numRef>
          </c:val>
          <c:smooth val="0"/>
          <c:extLst>
            <c:ext xmlns:c16="http://schemas.microsoft.com/office/drawing/2014/chart" uri="{C3380CC4-5D6E-409C-BE32-E72D297353CC}">
              <c16:uniqueId val="{00000001-15FC-4FC7-86D4-45866FBC6E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111.04</c:v>
                </c:pt>
                <c:pt idx="1">
                  <c:v>118.24</c:v>
                </c:pt>
                <c:pt idx="2">
                  <c:v>114.59</c:v>
                </c:pt>
                <c:pt idx="3">
                  <c:v>104.46</c:v>
                </c:pt>
                <c:pt idx="4">
                  <c:v>103.61</c:v>
                </c:pt>
              </c:numCache>
            </c:numRef>
          </c:val>
          <c:extLst>
            <c:ext xmlns:c16="http://schemas.microsoft.com/office/drawing/2014/chart" uri="{C3380CC4-5D6E-409C-BE32-E72D297353CC}">
              <c16:uniqueId val="{00000000-71DF-4659-9BCE-2EC4D72B8D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110.05</c:v>
                </c:pt>
                <c:pt idx="4">
                  <c:v>108.87</c:v>
                </c:pt>
              </c:numCache>
            </c:numRef>
          </c:val>
          <c:smooth val="0"/>
          <c:extLst>
            <c:ext xmlns:c16="http://schemas.microsoft.com/office/drawing/2014/chart" uri="{C3380CC4-5D6E-409C-BE32-E72D297353CC}">
              <c16:uniqueId val="{00000001-71DF-4659-9BCE-2EC4D72B8D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44.33</c:v>
                </c:pt>
                <c:pt idx="1">
                  <c:v>45.82</c:v>
                </c:pt>
                <c:pt idx="2">
                  <c:v>47.23</c:v>
                </c:pt>
                <c:pt idx="3">
                  <c:v>37.17</c:v>
                </c:pt>
                <c:pt idx="4">
                  <c:v>38.78</c:v>
                </c:pt>
              </c:numCache>
            </c:numRef>
          </c:val>
          <c:extLst>
            <c:ext xmlns:c16="http://schemas.microsoft.com/office/drawing/2014/chart" uri="{C3380CC4-5D6E-409C-BE32-E72D297353CC}">
              <c16:uniqueId val="{00000000-F4B7-4DD6-B1EA-DC58E8D86E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48.05</c:v>
                </c:pt>
                <c:pt idx="4">
                  <c:v>48.87</c:v>
                </c:pt>
              </c:numCache>
            </c:numRef>
          </c:val>
          <c:smooth val="0"/>
          <c:extLst>
            <c:ext xmlns:c16="http://schemas.microsoft.com/office/drawing/2014/chart" uri="{C3380CC4-5D6E-409C-BE32-E72D297353CC}">
              <c16:uniqueId val="{00000001-F4B7-4DD6-B1EA-DC58E8D86E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20.73</c:v>
                </c:pt>
                <c:pt idx="1">
                  <c:v>23.24</c:v>
                </c:pt>
                <c:pt idx="2">
                  <c:v>22.76</c:v>
                </c:pt>
                <c:pt idx="3">
                  <c:v>16.03</c:v>
                </c:pt>
                <c:pt idx="4">
                  <c:v>16.579999999999998</c:v>
                </c:pt>
              </c:numCache>
            </c:numRef>
          </c:val>
          <c:extLst>
            <c:ext xmlns:c16="http://schemas.microsoft.com/office/drawing/2014/chart" uri="{C3380CC4-5D6E-409C-BE32-E72D297353CC}">
              <c16:uniqueId val="{00000000-E3B4-4100-9855-079ECD7363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13.39</c:v>
                </c:pt>
                <c:pt idx="4">
                  <c:v>14.85</c:v>
                </c:pt>
              </c:numCache>
            </c:numRef>
          </c:val>
          <c:smooth val="0"/>
          <c:extLst>
            <c:ext xmlns:c16="http://schemas.microsoft.com/office/drawing/2014/chart" uri="{C3380CC4-5D6E-409C-BE32-E72D297353CC}">
              <c16:uniqueId val="{00000001-E3B4-4100-9855-079ECD7363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EE-46B4-9DF8-B9B858E1A1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2.64</c:v>
                </c:pt>
                <c:pt idx="4">
                  <c:v>3.16</c:v>
                </c:pt>
              </c:numCache>
            </c:numRef>
          </c:val>
          <c:smooth val="0"/>
          <c:extLst>
            <c:ext xmlns:c16="http://schemas.microsoft.com/office/drawing/2014/chart" uri="{C3380CC4-5D6E-409C-BE32-E72D297353CC}">
              <c16:uniqueId val="{00000001-AEEE-46B4-9DF8-B9B858E1A1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201.8</c:v>
                </c:pt>
                <c:pt idx="1">
                  <c:v>257.29000000000002</c:v>
                </c:pt>
                <c:pt idx="2">
                  <c:v>325.08999999999997</c:v>
                </c:pt>
                <c:pt idx="3">
                  <c:v>255.03</c:v>
                </c:pt>
                <c:pt idx="4">
                  <c:v>230.05</c:v>
                </c:pt>
              </c:numCache>
            </c:numRef>
          </c:val>
          <c:extLst>
            <c:ext xmlns:c16="http://schemas.microsoft.com/office/drawing/2014/chart" uri="{C3380CC4-5D6E-409C-BE32-E72D297353CC}">
              <c16:uniqueId val="{00000000-592A-4F3B-B5BC-173C489F7F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359.47</c:v>
                </c:pt>
                <c:pt idx="4">
                  <c:v>369.69</c:v>
                </c:pt>
              </c:numCache>
            </c:numRef>
          </c:val>
          <c:smooth val="0"/>
          <c:extLst>
            <c:ext xmlns:c16="http://schemas.microsoft.com/office/drawing/2014/chart" uri="{C3380CC4-5D6E-409C-BE32-E72D297353CC}">
              <c16:uniqueId val="{00000001-592A-4F3B-B5BC-173C489F7F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564.1</c:v>
                </c:pt>
                <c:pt idx="1">
                  <c:v>560.5</c:v>
                </c:pt>
                <c:pt idx="2">
                  <c:v>562.52</c:v>
                </c:pt>
                <c:pt idx="3">
                  <c:v>844.53</c:v>
                </c:pt>
                <c:pt idx="4">
                  <c:v>867.77</c:v>
                </c:pt>
              </c:numCache>
            </c:numRef>
          </c:val>
          <c:extLst>
            <c:ext xmlns:c16="http://schemas.microsoft.com/office/drawing/2014/chart" uri="{C3380CC4-5D6E-409C-BE32-E72D297353CC}">
              <c16:uniqueId val="{00000000-00E7-4E97-BE2E-6096098392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401.79</c:v>
                </c:pt>
                <c:pt idx="4">
                  <c:v>402.99</c:v>
                </c:pt>
              </c:numCache>
            </c:numRef>
          </c:val>
          <c:smooth val="0"/>
          <c:extLst>
            <c:ext xmlns:c16="http://schemas.microsoft.com/office/drawing/2014/chart" uri="{C3380CC4-5D6E-409C-BE32-E72D297353CC}">
              <c16:uniqueId val="{00000001-00E7-4E97-BE2E-6096098392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108.7</c:v>
                </c:pt>
                <c:pt idx="1">
                  <c:v>111.45</c:v>
                </c:pt>
                <c:pt idx="2">
                  <c:v>106.04</c:v>
                </c:pt>
                <c:pt idx="3">
                  <c:v>87.43</c:v>
                </c:pt>
                <c:pt idx="4">
                  <c:v>84.79</c:v>
                </c:pt>
              </c:numCache>
            </c:numRef>
          </c:val>
          <c:extLst>
            <c:ext xmlns:c16="http://schemas.microsoft.com/office/drawing/2014/chart" uri="{C3380CC4-5D6E-409C-BE32-E72D297353CC}">
              <c16:uniqueId val="{00000000-7EDF-4EA0-83AE-A836DEF1C7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100.12</c:v>
                </c:pt>
                <c:pt idx="4">
                  <c:v>98.66</c:v>
                </c:pt>
              </c:numCache>
            </c:numRef>
          </c:val>
          <c:smooth val="0"/>
          <c:extLst>
            <c:ext xmlns:c16="http://schemas.microsoft.com/office/drawing/2014/chart" uri="{C3380CC4-5D6E-409C-BE32-E72D297353CC}">
              <c16:uniqueId val="{00000001-7EDF-4EA0-83AE-A836DEF1C7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218.85</c:v>
                </c:pt>
                <c:pt idx="1">
                  <c:v>210.63</c:v>
                </c:pt>
                <c:pt idx="2">
                  <c:v>224.53</c:v>
                </c:pt>
                <c:pt idx="3">
                  <c:v>251.75</c:v>
                </c:pt>
                <c:pt idx="4">
                  <c:v>286.60000000000002</c:v>
                </c:pt>
              </c:numCache>
            </c:numRef>
          </c:val>
          <c:extLst>
            <c:ext xmlns:c16="http://schemas.microsoft.com/office/drawing/2014/chart" uri="{C3380CC4-5D6E-409C-BE32-E72D297353CC}">
              <c16:uniqueId val="{00000000-2254-40D3-8C57-844A0DC766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174.97</c:v>
                </c:pt>
                <c:pt idx="4">
                  <c:v>178.59</c:v>
                </c:pt>
              </c:numCache>
            </c:numRef>
          </c:val>
          <c:smooth val="0"/>
          <c:extLst>
            <c:ext xmlns:c16="http://schemas.microsoft.com/office/drawing/2014/chart" uri="{C3380CC4-5D6E-409C-BE32-E72D297353CC}">
              <c16:uniqueId val="{00000001-2254-40D3-8C57-844A0DC766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能登町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17397</v>
      </c>
      <c r="AM8" s="70"/>
      <c r="AN8" s="70"/>
      <c r="AO8" s="70"/>
      <c r="AP8" s="70"/>
      <c r="AQ8" s="70"/>
      <c r="AR8" s="70"/>
      <c r="AS8" s="70"/>
      <c r="AT8" s="66">
        <f>データ!$S$6</f>
        <v>273.27</v>
      </c>
      <c r="AU8" s="67"/>
      <c r="AV8" s="67"/>
      <c r="AW8" s="67"/>
      <c r="AX8" s="67"/>
      <c r="AY8" s="67"/>
      <c r="AZ8" s="67"/>
      <c r="BA8" s="67"/>
      <c r="BB8" s="69">
        <f>データ!$T$6</f>
        <v>63.66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62.47</v>
      </c>
      <c r="J10" s="67"/>
      <c r="K10" s="67"/>
      <c r="L10" s="67"/>
      <c r="M10" s="67"/>
      <c r="N10" s="67"/>
      <c r="O10" s="68"/>
      <c r="P10" s="69">
        <f>データ!$P$6</f>
        <v>89.99</v>
      </c>
      <c r="Q10" s="69"/>
      <c r="R10" s="69"/>
      <c r="S10" s="69"/>
      <c r="T10" s="69"/>
      <c r="U10" s="69"/>
      <c r="V10" s="69"/>
      <c r="W10" s="70">
        <f>データ!$Q$6</f>
        <v>4870</v>
      </c>
      <c r="X10" s="70"/>
      <c r="Y10" s="70"/>
      <c r="Z10" s="70"/>
      <c r="AA10" s="70"/>
      <c r="AB10" s="70"/>
      <c r="AC10" s="70"/>
      <c r="AD10" s="2"/>
      <c r="AE10" s="2"/>
      <c r="AF10" s="2"/>
      <c r="AG10" s="2"/>
      <c r="AH10" s="4"/>
      <c r="AI10" s="4"/>
      <c r="AJ10" s="4"/>
      <c r="AK10" s="4"/>
      <c r="AL10" s="70">
        <f>データ!$U$6</f>
        <v>15473</v>
      </c>
      <c r="AM10" s="70"/>
      <c r="AN10" s="70"/>
      <c r="AO10" s="70"/>
      <c r="AP10" s="70"/>
      <c r="AQ10" s="70"/>
      <c r="AR10" s="70"/>
      <c r="AS10" s="70"/>
      <c r="AT10" s="66">
        <f>データ!$V$6</f>
        <v>153.05000000000001</v>
      </c>
      <c r="AU10" s="67"/>
      <c r="AV10" s="67"/>
      <c r="AW10" s="67"/>
      <c r="AX10" s="67"/>
      <c r="AY10" s="67"/>
      <c r="AZ10" s="67"/>
      <c r="BA10" s="67"/>
      <c r="BB10" s="69">
        <f>データ!$W$6</f>
        <v>101.1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vLONh4kBu2JkhFZmuFuFfTdZwlD+FYiKmq8eSCgXQdqDTwg4JOngHU/kjZMmf7y4D6PPO9Szoj9d99Gf422XQ==" saltValue="y6oLrGYMhjIgKCttRabF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174637</v>
      </c>
      <c r="D6" s="34">
        <f t="shared" si="3"/>
        <v>46</v>
      </c>
      <c r="E6" s="34">
        <f t="shared" si="3"/>
        <v>1</v>
      </c>
      <c r="F6" s="34">
        <f t="shared" si="3"/>
        <v>0</v>
      </c>
      <c r="G6" s="34">
        <f t="shared" si="3"/>
        <v>1</v>
      </c>
      <c r="H6" s="34" t="str">
        <f t="shared" si="3"/>
        <v>石川県　能登町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62.47</v>
      </c>
      <c r="P6" s="35">
        <f t="shared" si="3"/>
        <v>89.99</v>
      </c>
      <c r="Q6" s="35">
        <f t="shared" si="3"/>
        <v>4870</v>
      </c>
      <c r="R6" s="35">
        <f t="shared" si="3"/>
        <v>17397</v>
      </c>
      <c r="S6" s="35">
        <f t="shared" si="3"/>
        <v>273.27</v>
      </c>
      <c r="T6" s="35">
        <f t="shared" si="3"/>
        <v>63.66</v>
      </c>
      <c r="U6" s="35">
        <f t="shared" si="3"/>
        <v>15473</v>
      </c>
      <c r="V6" s="35">
        <f t="shared" si="3"/>
        <v>153.05000000000001</v>
      </c>
      <c r="W6" s="35">
        <f t="shared" si="3"/>
        <v>101.1</v>
      </c>
      <c r="X6" s="36">
        <f>IF(X7="",NA(),X7)</f>
        <v>111.04</v>
      </c>
      <c r="Y6" s="36">
        <f t="shared" ref="Y6:AG6" si="4">IF(Y7="",NA(),Y7)</f>
        <v>118.24</v>
      </c>
      <c r="Z6" s="36">
        <f t="shared" si="4"/>
        <v>114.59</v>
      </c>
      <c r="AA6" s="36">
        <f t="shared" si="4"/>
        <v>104.46</v>
      </c>
      <c r="AB6" s="36">
        <f t="shared" si="4"/>
        <v>103.61</v>
      </c>
      <c r="AC6" s="36">
        <f t="shared" si="4"/>
        <v>109.49</v>
      </c>
      <c r="AD6" s="36">
        <f t="shared" si="4"/>
        <v>111.06</v>
      </c>
      <c r="AE6" s="36">
        <f t="shared" si="4"/>
        <v>111.34</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2.64</v>
      </c>
      <c r="AR6" s="36">
        <f t="shared" si="5"/>
        <v>3.16</v>
      </c>
      <c r="AS6" s="35" t="str">
        <f>IF(AS7="","",IF(AS7="-","【-】","【"&amp;SUBSTITUTE(TEXT(AS7,"#,##0.00"),"-","△")&amp;"】"))</f>
        <v>【1.05】</v>
      </c>
      <c r="AT6" s="36">
        <f>IF(AT7="",NA(),AT7)</f>
        <v>201.8</v>
      </c>
      <c r="AU6" s="36">
        <f t="shared" ref="AU6:BC6" si="6">IF(AU7="",NA(),AU7)</f>
        <v>257.29000000000002</v>
      </c>
      <c r="AV6" s="36">
        <f t="shared" si="6"/>
        <v>325.08999999999997</v>
      </c>
      <c r="AW6" s="36">
        <f t="shared" si="6"/>
        <v>255.03</v>
      </c>
      <c r="AX6" s="36">
        <f t="shared" si="6"/>
        <v>230.05</v>
      </c>
      <c r="AY6" s="36">
        <f t="shared" si="6"/>
        <v>406.37</v>
      </c>
      <c r="AZ6" s="36">
        <f t="shared" si="6"/>
        <v>398.29</v>
      </c>
      <c r="BA6" s="36">
        <f t="shared" si="6"/>
        <v>388.67</v>
      </c>
      <c r="BB6" s="36">
        <f t="shared" si="6"/>
        <v>359.47</v>
      </c>
      <c r="BC6" s="36">
        <f t="shared" si="6"/>
        <v>369.69</v>
      </c>
      <c r="BD6" s="35" t="str">
        <f>IF(BD7="","",IF(BD7="-","【-】","【"&amp;SUBSTITUTE(TEXT(BD7,"#,##0.00"),"-","△")&amp;"】"))</f>
        <v>【261.93】</v>
      </c>
      <c r="BE6" s="36">
        <f>IF(BE7="",NA(),BE7)</f>
        <v>564.1</v>
      </c>
      <c r="BF6" s="36">
        <f t="shared" ref="BF6:BN6" si="7">IF(BF7="",NA(),BF7)</f>
        <v>560.5</v>
      </c>
      <c r="BG6" s="36">
        <f t="shared" si="7"/>
        <v>562.52</v>
      </c>
      <c r="BH6" s="36">
        <f t="shared" si="7"/>
        <v>844.53</v>
      </c>
      <c r="BI6" s="36">
        <f t="shared" si="7"/>
        <v>867.77</v>
      </c>
      <c r="BJ6" s="36">
        <f t="shared" si="7"/>
        <v>442.54</v>
      </c>
      <c r="BK6" s="36">
        <f t="shared" si="7"/>
        <v>431</v>
      </c>
      <c r="BL6" s="36">
        <f t="shared" si="7"/>
        <v>422.5</v>
      </c>
      <c r="BM6" s="36">
        <f t="shared" si="7"/>
        <v>401.79</v>
      </c>
      <c r="BN6" s="36">
        <f t="shared" si="7"/>
        <v>402.99</v>
      </c>
      <c r="BO6" s="35" t="str">
        <f>IF(BO7="","",IF(BO7="-","【-】","【"&amp;SUBSTITUTE(TEXT(BO7,"#,##0.00"),"-","△")&amp;"】"))</f>
        <v>【270.46】</v>
      </c>
      <c r="BP6" s="36">
        <f>IF(BP7="",NA(),BP7)</f>
        <v>108.7</v>
      </c>
      <c r="BQ6" s="36">
        <f t="shared" ref="BQ6:BY6" si="8">IF(BQ7="",NA(),BQ7)</f>
        <v>111.45</v>
      </c>
      <c r="BR6" s="36">
        <f t="shared" si="8"/>
        <v>106.04</v>
      </c>
      <c r="BS6" s="36">
        <f t="shared" si="8"/>
        <v>87.43</v>
      </c>
      <c r="BT6" s="36">
        <f t="shared" si="8"/>
        <v>84.79</v>
      </c>
      <c r="BU6" s="36">
        <f t="shared" si="8"/>
        <v>98.6</v>
      </c>
      <c r="BV6" s="36">
        <f t="shared" si="8"/>
        <v>100.82</v>
      </c>
      <c r="BW6" s="36">
        <f t="shared" si="8"/>
        <v>101.64</v>
      </c>
      <c r="BX6" s="36">
        <f t="shared" si="8"/>
        <v>100.12</v>
      </c>
      <c r="BY6" s="36">
        <f t="shared" si="8"/>
        <v>98.66</v>
      </c>
      <c r="BZ6" s="35" t="str">
        <f>IF(BZ7="","",IF(BZ7="-","【-】","【"&amp;SUBSTITUTE(TEXT(BZ7,"#,##0.00"),"-","△")&amp;"】"))</f>
        <v>【103.91】</v>
      </c>
      <c r="CA6" s="36">
        <f>IF(CA7="",NA(),CA7)</f>
        <v>218.85</v>
      </c>
      <c r="CB6" s="36">
        <f t="shared" ref="CB6:CJ6" si="9">IF(CB7="",NA(),CB7)</f>
        <v>210.63</v>
      </c>
      <c r="CC6" s="36">
        <f t="shared" si="9"/>
        <v>224.53</v>
      </c>
      <c r="CD6" s="36">
        <f t="shared" si="9"/>
        <v>251.75</v>
      </c>
      <c r="CE6" s="36">
        <f t="shared" si="9"/>
        <v>286.60000000000002</v>
      </c>
      <c r="CF6" s="36">
        <f t="shared" si="9"/>
        <v>181.67</v>
      </c>
      <c r="CG6" s="36">
        <f t="shared" si="9"/>
        <v>179.55</v>
      </c>
      <c r="CH6" s="36">
        <f t="shared" si="9"/>
        <v>179.16</v>
      </c>
      <c r="CI6" s="36">
        <f t="shared" si="9"/>
        <v>174.97</v>
      </c>
      <c r="CJ6" s="36">
        <f t="shared" si="9"/>
        <v>178.59</v>
      </c>
      <c r="CK6" s="35" t="str">
        <f>IF(CK7="","",IF(CK7="-","【-】","【"&amp;SUBSTITUTE(TEXT(CK7,"#,##0.00"),"-","△")&amp;"】"))</f>
        <v>【167.11】</v>
      </c>
      <c r="CL6" s="36">
        <f>IF(CL7="",NA(),CL7)</f>
        <v>61.94</v>
      </c>
      <c r="CM6" s="36">
        <f t="shared" ref="CM6:CU6" si="10">IF(CM7="",NA(),CM7)</f>
        <v>57.7</v>
      </c>
      <c r="CN6" s="36">
        <f t="shared" si="10"/>
        <v>52.25</v>
      </c>
      <c r="CO6" s="36">
        <f t="shared" si="10"/>
        <v>55.72</v>
      </c>
      <c r="CP6" s="36">
        <f t="shared" si="10"/>
        <v>47.79</v>
      </c>
      <c r="CQ6" s="36">
        <f t="shared" si="10"/>
        <v>53.61</v>
      </c>
      <c r="CR6" s="36">
        <f t="shared" si="10"/>
        <v>53.52</v>
      </c>
      <c r="CS6" s="36">
        <f t="shared" si="10"/>
        <v>54.24</v>
      </c>
      <c r="CT6" s="36">
        <f t="shared" si="10"/>
        <v>55.63</v>
      </c>
      <c r="CU6" s="36">
        <f t="shared" si="10"/>
        <v>55.03</v>
      </c>
      <c r="CV6" s="35" t="str">
        <f>IF(CV7="","",IF(CV7="-","【-】","【"&amp;SUBSTITUTE(TEXT(CV7,"#,##0.00"),"-","△")&amp;"】"))</f>
        <v>【60.27】</v>
      </c>
      <c r="CW6" s="36">
        <f>IF(CW7="",NA(),CW7)</f>
        <v>64.73</v>
      </c>
      <c r="CX6" s="36">
        <f t="shared" ref="CX6:DF6" si="11">IF(CX7="",NA(),CX7)</f>
        <v>68.72</v>
      </c>
      <c r="CY6" s="36">
        <f t="shared" si="11"/>
        <v>73.61</v>
      </c>
      <c r="CZ6" s="36">
        <f t="shared" si="11"/>
        <v>76.2</v>
      </c>
      <c r="DA6" s="36">
        <f t="shared" si="11"/>
        <v>78.14</v>
      </c>
      <c r="DB6" s="36">
        <f t="shared" si="11"/>
        <v>81.31</v>
      </c>
      <c r="DC6" s="36">
        <f t="shared" si="11"/>
        <v>81.459999999999994</v>
      </c>
      <c r="DD6" s="36">
        <f t="shared" si="11"/>
        <v>81.680000000000007</v>
      </c>
      <c r="DE6" s="36">
        <f t="shared" si="11"/>
        <v>82.04</v>
      </c>
      <c r="DF6" s="36">
        <f t="shared" si="11"/>
        <v>81.900000000000006</v>
      </c>
      <c r="DG6" s="35" t="str">
        <f>IF(DG7="","",IF(DG7="-","【-】","【"&amp;SUBSTITUTE(TEXT(DG7,"#,##0.00"),"-","△")&amp;"】"))</f>
        <v>【89.92】</v>
      </c>
      <c r="DH6" s="36">
        <f>IF(DH7="",NA(),DH7)</f>
        <v>44.33</v>
      </c>
      <c r="DI6" s="36">
        <f t="shared" ref="DI6:DQ6" si="12">IF(DI7="",NA(),DI7)</f>
        <v>45.82</v>
      </c>
      <c r="DJ6" s="36">
        <f t="shared" si="12"/>
        <v>47.23</v>
      </c>
      <c r="DK6" s="36">
        <f t="shared" si="12"/>
        <v>37.17</v>
      </c>
      <c r="DL6" s="36">
        <f t="shared" si="12"/>
        <v>38.78</v>
      </c>
      <c r="DM6" s="36">
        <f t="shared" si="12"/>
        <v>46.67</v>
      </c>
      <c r="DN6" s="36">
        <f t="shared" si="12"/>
        <v>47.7</v>
      </c>
      <c r="DO6" s="36">
        <f t="shared" si="12"/>
        <v>48.14</v>
      </c>
      <c r="DP6" s="36">
        <f t="shared" si="12"/>
        <v>48.05</v>
      </c>
      <c r="DQ6" s="36">
        <f t="shared" si="12"/>
        <v>48.87</v>
      </c>
      <c r="DR6" s="35" t="str">
        <f>IF(DR7="","",IF(DR7="-","【-】","【"&amp;SUBSTITUTE(TEXT(DR7,"#,##0.00"),"-","△")&amp;"】"))</f>
        <v>【48.85】</v>
      </c>
      <c r="DS6" s="36">
        <f>IF(DS7="",NA(),DS7)</f>
        <v>20.73</v>
      </c>
      <c r="DT6" s="36">
        <f t="shared" ref="DT6:EB6" si="13">IF(DT7="",NA(),DT7)</f>
        <v>23.24</v>
      </c>
      <c r="DU6" s="36">
        <f t="shared" si="13"/>
        <v>22.76</v>
      </c>
      <c r="DV6" s="36">
        <f t="shared" si="13"/>
        <v>16.03</v>
      </c>
      <c r="DW6" s="36">
        <f t="shared" si="13"/>
        <v>16.579999999999998</v>
      </c>
      <c r="DX6" s="36">
        <f t="shared" si="13"/>
        <v>10.029999999999999</v>
      </c>
      <c r="DY6" s="36">
        <f t="shared" si="13"/>
        <v>7.26</v>
      </c>
      <c r="DZ6" s="36">
        <f t="shared" si="13"/>
        <v>11.13</v>
      </c>
      <c r="EA6" s="36">
        <f t="shared" si="13"/>
        <v>13.39</v>
      </c>
      <c r="EB6" s="36">
        <f t="shared" si="13"/>
        <v>14.85</v>
      </c>
      <c r="EC6" s="35" t="str">
        <f>IF(EC7="","",IF(EC7="-","【-】","【"&amp;SUBSTITUTE(TEXT(EC7,"#,##0.00"),"-","△")&amp;"】"))</f>
        <v>【17.80】</v>
      </c>
      <c r="ED6" s="36">
        <f>IF(ED7="",NA(),ED7)</f>
        <v>0.92</v>
      </c>
      <c r="EE6" s="36">
        <f t="shared" ref="EE6:EM6" si="14">IF(EE7="",NA(),EE7)</f>
        <v>0.93</v>
      </c>
      <c r="EF6" s="36">
        <f t="shared" si="14"/>
        <v>0.74</v>
      </c>
      <c r="EG6" s="36">
        <f t="shared" si="14"/>
        <v>0.87</v>
      </c>
      <c r="EH6" s="36">
        <f t="shared" si="14"/>
        <v>1.35</v>
      </c>
      <c r="EI6" s="36">
        <f t="shared" si="14"/>
        <v>0.68</v>
      </c>
      <c r="EJ6" s="36">
        <f t="shared" si="14"/>
        <v>1.65</v>
      </c>
      <c r="EK6" s="36">
        <f t="shared" si="14"/>
        <v>0.47</v>
      </c>
      <c r="EL6" s="36">
        <f t="shared" si="14"/>
        <v>0.54</v>
      </c>
      <c r="EM6" s="36">
        <f t="shared" si="14"/>
        <v>0.5</v>
      </c>
      <c r="EN6" s="35" t="str">
        <f>IF(EN7="","",IF(EN7="-","【-】","【"&amp;SUBSTITUTE(TEXT(EN7,"#,##0.00"),"-","△")&amp;"】"))</f>
        <v>【0.70】</v>
      </c>
    </row>
    <row r="7" spans="1:144" s="37" customFormat="1" x14ac:dyDescent="0.15">
      <c r="A7" s="29"/>
      <c r="B7" s="38">
        <v>2018</v>
      </c>
      <c r="C7" s="38">
        <v>174637</v>
      </c>
      <c r="D7" s="38">
        <v>46</v>
      </c>
      <c r="E7" s="38">
        <v>1</v>
      </c>
      <c r="F7" s="38">
        <v>0</v>
      </c>
      <c r="G7" s="38">
        <v>1</v>
      </c>
      <c r="H7" s="38" t="s">
        <v>93</v>
      </c>
      <c r="I7" s="38" t="s">
        <v>94</v>
      </c>
      <c r="J7" s="38" t="s">
        <v>95</v>
      </c>
      <c r="K7" s="38" t="s">
        <v>96</v>
      </c>
      <c r="L7" s="38" t="s">
        <v>97</v>
      </c>
      <c r="M7" s="38" t="s">
        <v>98</v>
      </c>
      <c r="N7" s="39" t="s">
        <v>99</v>
      </c>
      <c r="O7" s="39">
        <v>62.47</v>
      </c>
      <c r="P7" s="39">
        <v>89.99</v>
      </c>
      <c r="Q7" s="39">
        <v>4870</v>
      </c>
      <c r="R7" s="39">
        <v>17397</v>
      </c>
      <c r="S7" s="39">
        <v>273.27</v>
      </c>
      <c r="T7" s="39">
        <v>63.66</v>
      </c>
      <c r="U7" s="39">
        <v>15473</v>
      </c>
      <c r="V7" s="39">
        <v>153.05000000000001</v>
      </c>
      <c r="W7" s="39">
        <v>101.1</v>
      </c>
      <c r="X7" s="39">
        <v>111.04</v>
      </c>
      <c r="Y7" s="39">
        <v>118.24</v>
      </c>
      <c r="Z7" s="39">
        <v>114.59</v>
      </c>
      <c r="AA7" s="39">
        <v>104.46</v>
      </c>
      <c r="AB7" s="39">
        <v>103.61</v>
      </c>
      <c r="AC7" s="39">
        <v>109.49</v>
      </c>
      <c r="AD7" s="39">
        <v>111.06</v>
      </c>
      <c r="AE7" s="39">
        <v>111.34</v>
      </c>
      <c r="AF7" s="39">
        <v>110.05</v>
      </c>
      <c r="AG7" s="39">
        <v>108.87</v>
      </c>
      <c r="AH7" s="39">
        <v>112.83</v>
      </c>
      <c r="AI7" s="39">
        <v>0</v>
      </c>
      <c r="AJ7" s="39">
        <v>0</v>
      </c>
      <c r="AK7" s="39">
        <v>0</v>
      </c>
      <c r="AL7" s="39">
        <v>0</v>
      </c>
      <c r="AM7" s="39">
        <v>0</v>
      </c>
      <c r="AN7" s="39">
        <v>9.49</v>
      </c>
      <c r="AO7" s="39">
        <v>9.35</v>
      </c>
      <c r="AP7" s="39">
        <v>10.130000000000001</v>
      </c>
      <c r="AQ7" s="39">
        <v>2.64</v>
      </c>
      <c r="AR7" s="39">
        <v>3.16</v>
      </c>
      <c r="AS7" s="39">
        <v>1.05</v>
      </c>
      <c r="AT7" s="39">
        <v>201.8</v>
      </c>
      <c r="AU7" s="39">
        <v>257.29000000000002</v>
      </c>
      <c r="AV7" s="39">
        <v>325.08999999999997</v>
      </c>
      <c r="AW7" s="39">
        <v>255.03</v>
      </c>
      <c r="AX7" s="39">
        <v>230.05</v>
      </c>
      <c r="AY7" s="39">
        <v>406.37</v>
      </c>
      <c r="AZ7" s="39">
        <v>398.29</v>
      </c>
      <c r="BA7" s="39">
        <v>388.67</v>
      </c>
      <c r="BB7" s="39">
        <v>359.47</v>
      </c>
      <c r="BC7" s="39">
        <v>369.69</v>
      </c>
      <c r="BD7" s="39">
        <v>261.93</v>
      </c>
      <c r="BE7" s="39">
        <v>564.1</v>
      </c>
      <c r="BF7" s="39">
        <v>560.5</v>
      </c>
      <c r="BG7" s="39">
        <v>562.52</v>
      </c>
      <c r="BH7" s="39">
        <v>844.53</v>
      </c>
      <c r="BI7" s="39">
        <v>867.77</v>
      </c>
      <c r="BJ7" s="39">
        <v>442.54</v>
      </c>
      <c r="BK7" s="39">
        <v>431</v>
      </c>
      <c r="BL7" s="39">
        <v>422.5</v>
      </c>
      <c r="BM7" s="39">
        <v>401.79</v>
      </c>
      <c r="BN7" s="39">
        <v>402.99</v>
      </c>
      <c r="BO7" s="39">
        <v>270.45999999999998</v>
      </c>
      <c r="BP7" s="39">
        <v>108.7</v>
      </c>
      <c r="BQ7" s="39">
        <v>111.45</v>
      </c>
      <c r="BR7" s="39">
        <v>106.04</v>
      </c>
      <c r="BS7" s="39">
        <v>87.43</v>
      </c>
      <c r="BT7" s="39">
        <v>84.79</v>
      </c>
      <c r="BU7" s="39">
        <v>98.6</v>
      </c>
      <c r="BV7" s="39">
        <v>100.82</v>
      </c>
      <c r="BW7" s="39">
        <v>101.64</v>
      </c>
      <c r="BX7" s="39">
        <v>100.12</v>
      </c>
      <c r="BY7" s="39">
        <v>98.66</v>
      </c>
      <c r="BZ7" s="39">
        <v>103.91</v>
      </c>
      <c r="CA7" s="39">
        <v>218.85</v>
      </c>
      <c r="CB7" s="39">
        <v>210.63</v>
      </c>
      <c r="CC7" s="39">
        <v>224.53</v>
      </c>
      <c r="CD7" s="39">
        <v>251.75</v>
      </c>
      <c r="CE7" s="39">
        <v>286.60000000000002</v>
      </c>
      <c r="CF7" s="39">
        <v>181.67</v>
      </c>
      <c r="CG7" s="39">
        <v>179.55</v>
      </c>
      <c r="CH7" s="39">
        <v>179.16</v>
      </c>
      <c r="CI7" s="39">
        <v>174.97</v>
      </c>
      <c r="CJ7" s="39">
        <v>178.59</v>
      </c>
      <c r="CK7" s="39">
        <v>167.11</v>
      </c>
      <c r="CL7" s="39">
        <v>61.94</v>
      </c>
      <c r="CM7" s="39">
        <v>57.7</v>
      </c>
      <c r="CN7" s="39">
        <v>52.25</v>
      </c>
      <c r="CO7" s="39">
        <v>55.72</v>
      </c>
      <c r="CP7" s="39">
        <v>47.79</v>
      </c>
      <c r="CQ7" s="39">
        <v>53.61</v>
      </c>
      <c r="CR7" s="39">
        <v>53.52</v>
      </c>
      <c r="CS7" s="39">
        <v>54.24</v>
      </c>
      <c r="CT7" s="39">
        <v>55.63</v>
      </c>
      <c r="CU7" s="39">
        <v>55.03</v>
      </c>
      <c r="CV7" s="39">
        <v>60.27</v>
      </c>
      <c r="CW7" s="39">
        <v>64.73</v>
      </c>
      <c r="CX7" s="39">
        <v>68.72</v>
      </c>
      <c r="CY7" s="39">
        <v>73.61</v>
      </c>
      <c r="CZ7" s="39">
        <v>76.2</v>
      </c>
      <c r="DA7" s="39">
        <v>78.14</v>
      </c>
      <c r="DB7" s="39">
        <v>81.31</v>
      </c>
      <c r="DC7" s="39">
        <v>81.459999999999994</v>
      </c>
      <c r="DD7" s="39">
        <v>81.680000000000007</v>
      </c>
      <c r="DE7" s="39">
        <v>82.04</v>
      </c>
      <c r="DF7" s="39">
        <v>81.900000000000006</v>
      </c>
      <c r="DG7" s="39">
        <v>89.92</v>
      </c>
      <c r="DH7" s="39">
        <v>44.33</v>
      </c>
      <c r="DI7" s="39">
        <v>45.82</v>
      </c>
      <c r="DJ7" s="39">
        <v>47.23</v>
      </c>
      <c r="DK7" s="39">
        <v>37.17</v>
      </c>
      <c r="DL7" s="39">
        <v>38.78</v>
      </c>
      <c r="DM7" s="39">
        <v>46.67</v>
      </c>
      <c r="DN7" s="39">
        <v>47.7</v>
      </c>
      <c r="DO7" s="39">
        <v>48.14</v>
      </c>
      <c r="DP7" s="39">
        <v>48.05</v>
      </c>
      <c r="DQ7" s="39">
        <v>48.87</v>
      </c>
      <c r="DR7" s="39">
        <v>48.85</v>
      </c>
      <c r="DS7" s="39">
        <v>20.73</v>
      </c>
      <c r="DT7" s="39">
        <v>23.24</v>
      </c>
      <c r="DU7" s="39">
        <v>22.76</v>
      </c>
      <c r="DV7" s="39">
        <v>16.03</v>
      </c>
      <c r="DW7" s="39">
        <v>16.579999999999998</v>
      </c>
      <c r="DX7" s="39">
        <v>10.029999999999999</v>
      </c>
      <c r="DY7" s="39">
        <v>7.26</v>
      </c>
      <c r="DZ7" s="39">
        <v>11.13</v>
      </c>
      <c r="EA7" s="39">
        <v>13.39</v>
      </c>
      <c r="EB7" s="39">
        <v>14.85</v>
      </c>
      <c r="EC7" s="39">
        <v>17.8</v>
      </c>
      <c r="ED7" s="39">
        <v>0.92</v>
      </c>
      <c r="EE7" s="39">
        <v>0.93</v>
      </c>
      <c r="EF7" s="39">
        <v>0.74</v>
      </c>
      <c r="EG7" s="39">
        <v>0.87</v>
      </c>
      <c r="EH7" s="39">
        <v>1.35</v>
      </c>
      <c r="EI7" s="39">
        <v>0.68</v>
      </c>
      <c r="EJ7" s="39">
        <v>1.65</v>
      </c>
      <c r="EK7" s="39">
        <v>0.47</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dcterms:created xsi:type="dcterms:W3CDTF">2019-12-05T04:14:55Z</dcterms:created>
  <dcterms:modified xsi:type="dcterms:W3CDTF">2020-02-06T08:19:59Z</dcterms:modified>
  <cp:category/>
</cp:coreProperties>
</file>