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03 小松市\"/>
    </mc:Choice>
  </mc:AlternateContent>
  <workbookProtection workbookAlgorithmName="SHA-512" workbookHashValue="jnbP/nLC6D/vfyc/aMldAaXW4DjRE3yEDW3F59zjD3otSkDWivlHJAFbp44J5sVTSDrS1/5DhHEknoNcw+VB+w==" workbookSaltValue="DGgyqBstPLJaCkA2swDhW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Q6" i="5"/>
  <c r="P6" i="5"/>
  <c r="P10" i="4" s="1"/>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F85" i="4"/>
  <c r="AT10" i="4"/>
  <c r="W10" i="4"/>
  <c r="B10" i="4"/>
  <c r="BB8" i="4"/>
  <c r="AL8" i="4"/>
  <c r="AD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<sst xmlns="http://schemas.openxmlformats.org/spreadsheetml/2006/main" count="228" uniqueCount="113">
  <si>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</si>
  <si>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</si>
  <si>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</si>
  <si>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</si>
  <si>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</si>
  <si>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</si>
  <si>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</si>
  <si>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</si>
  <si>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</si>
  <si>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</si>
  <si>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</si>
  <si>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</si>
  <si>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</si>
  <si>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</si>
  <si>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</si>
  <si>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</si>
  <si>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</si>
  <si>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</si>
  <si>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</si>
  <si>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</si>
  <si>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</si>
  <si>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</si>
  <si>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</si>
  <si>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</si>
  <si>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</si>
  <si>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</si>
  <si>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</si>
  <si>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</si>
  <si>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</si>
  <si>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</si>
  <si>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</si>
  <si>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</si>
  <si>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</si>
  <si>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</si>
  <si>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</si>
  <si>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</si>
  <si>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</si>
  <si>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</si>
  <si>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</si>
  <si>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</si>
  <si>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</si>
  <si>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</si>
  <si>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</si>
  <si>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</si>
  <si>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</si>
  <si>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</si>
  <si>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</si>
  <si>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</si>
  <si>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</si>
  <si>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</si>
  <si>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</si>
  <si>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</si>
  <si>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</si>
  <si>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</si>
  <si>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</si>
  <si>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</si>
  <si>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</si>
  <si>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</si>
  <si>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</si>
  <si>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</si>
  <si>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</si>
  <si>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</si>
  <si>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</si>
  <si>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</si>
  <si>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</si>
  <si>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</si>
  <si>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</si>
  <si>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</si>
  <si>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</si>
  <si>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</si>
  <si>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</si>
  <si>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</si>
  <si>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</si>
  <si>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</si>
  <si>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</si>
  <si>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</si>
  <si>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</si>
  <si>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</si>
  <si>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</si>
  <si>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</si>
  <si>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</si>
  <si>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</si>
  <si>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</si>
  <si>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</si>
  <si>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</si>
  <si>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</si>
  <si>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</si>
  <si>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</si>
  <si>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</si>
  <si>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</si>
  <si>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</si>
  <si>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</si>
  <si>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</si>
  <si>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</si>
  <si>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</si>
  <si>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</si>
  <si>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</si>
  <si>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</si>
  <si>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</si>
  <si>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</si>
  <si>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</si>
  <si>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</si>
  <si>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</si>
  <si>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</si>
  <si>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</si>
  <si>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</si>
  <si>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</si>
  <si>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</si>
  <si>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</si>
  <si>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</si>
  <si>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水道事業の収入については、少子高齢化による人口減少や節水機器の普及による水需要減により減少していくことが見込まれます。その中で、より効率的な施設の更新やライフサイクルコストを意識したインフラの整備の必要性が高まっています。このような中でも直近５年間の経常収支比率は、いずれも１００％を超えており安定的に健全経営を行うことができています。
　一方で、低い施設利用率については、石川県水、川北水系、上清水水系の３つの水源を持っているという小松市の特殊性であり、震災や渇水に強いという側面もありますので、この部分は残しながら施設のダウンサイジングを検討し施設利用率が向上できるよう努めて参ります。
　また、有収率については、全国的に見ても高い水準を維持していることから、今後も漏水対策に努め高い収益性を維持していきたいと考えています。</t>
    <rPh sb="22" eb="24">
      <t>ジンコウ</t>
    </rPh>
    <rPh sb="24" eb="26">
      <t>ゲンショウ</t>
    </rPh>
    <rPh sb="29" eb="31">
      <t>キキ</t>
    </rPh>
    <rPh sb="32" eb="34">
      <t>フキュウ</t>
    </rPh>
    <rPh sb="37" eb="38">
      <t>ミズ</t>
    </rPh>
    <rPh sb="38" eb="40">
      <t>ジュヨウ</t>
    </rPh>
    <rPh sb="62" eb="63">
      <t>ナカ</t>
    </rPh>
    <rPh sb="117" eb="118">
      <t>ナカ</t>
    </rPh>
    <phoneticPr fontId="4"/>
  </si>
  <si>
    <t>　先にも述べたように今後の水道事業は、より一層の収益性の低下が見込まれます。今後は、収益性が低下することによる料金単価の上昇や資金不足による施設老朽度の上昇を招くことなく、安全安心をテーマに持続可能な水道事業を行う必要があります。それには、業務の包括化等、より一層の経営の効率化が求められます。既存の考え方にとらわれることなくあらゆる可能性にチャレンジしていきたいと考えています。</t>
    <rPh sb="26" eb="27">
      <t>セイ</t>
    </rPh>
    <rPh sb="38" eb="40">
      <t>コンゴ</t>
    </rPh>
    <rPh sb="42" eb="45">
      <t>シュウエキセイ</t>
    </rPh>
    <rPh sb="60" eb="62">
      <t>ジョウショウ</t>
    </rPh>
    <rPh sb="63" eb="65">
      <t>シキン</t>
    </rPh>
    <rPh sb="65" eb="67">
      <t>ブソク</t>
    </rPh>
    <rPh sb="70" eb="72">
      <t>シセツ</t>
    </rPh>
    <rPh sb="72" eb="74">
      <t>ロウキュウ</t>
    </rPh>
    <rPh sb="74" eb="75">
      <t>ド</t>
    </rPh>
    <rPh sb="76" eb="78">
      <t>ジョウショウ</t>
    </rPh>
    <rPh sb="79" eb="80">
      <t>マネ</t>
    </rPh>
    <rPh sb="120" eb="122">
      <t>ギョウム</t>
    </rPh>
    <rPh sb="123" eb="126">
      <t>ホウカツカ</t>
    </rPh>
    <rPh sb="126" eb="127">
      <t>トウ</t>
    </rPh>
    <rPh sb="183" eb="184">
      <t>カンガ</t>
    </rPh>
    <phoneticPr fontId="4"/>
  </si>
  <si>
    <t>　過去５年間の管路経年化率は５％～６％台と低い値で推移しているものの、今後１０年間では法定耐用年数を経過するものが多く存在しており上昇傾向が続くことが見込まれます。今後の管路更新には多くの費用が発生することが見込まれ、また給水収益が減少していくなかでより効率的なアセットマネジメントが要求されています。
 平成２７年度に策定した小松市管網更新計画により無理のない効率的なアセットマネジメントを行うべく努めているところです。</t>
    <rPh sb="65" eb="67">
      <t>ジョウショウ</t>
    </rPh>
    <rPh sb="67" eb="69">
      <t>ケイコウ</t>
    </rPh>
    <rPh sb="70" eb="71">
      <t>ツヅ</t>
    </rPh>
    <rPh sb="75" eb="77">
      <t>ミコ</t>
    </rPh>
    <rPh sb="160" eb="16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</si>
</sst>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0.46</c:v>
                </c:pt>
                <c:pt idx="1">
                  <c:v>0.27</c:v>
                </c:pt>
                <c:pt idx="2">
                  <c:v>0.31</c:v>
                </c:pt>
                <c:pt idx="3">
                  <c:v>0.51</c:v>
                </c:pt>
                <c:pt idx="4">
                  <c:v>0.27</c:v>
                </c:pt>
              </c:numCache>
            </c:numRef>
          </c:val>
          <c:extLst>
            <c:ext xmlns:c16="http://schemas.microsoft.com/office/drawing/2014/chart" uri="{C3380CC4-5D6E-409C-BE32-E72D297353CC}">
              <c16:uniqueId val="{00000000-E157-4424-88C7-4977967254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E157-4424-88C7-4977967254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46.92</c:v>
                </c:pt>
                <c:pt idx="1">
                  <c:v>48.12</c:v>
                </c:pt>
                <c:pt idx="2">
                  <c:v>48.61</c:v>
                </c:pt>
                <c:pt idx="3">
                  <c:v>47.67</c:v>
                </c:pt>
                <c:pt idx="4">
                  <c:v>46.3</c:v>
                </c:pt>
              </c:numCache>
            </c:numRef>
          </c:val>
          <c:extLst>
            <c:ext xmlns:c16="http://schemas.microsoft.com/office/drawing/2014/chart" uri="{C3380CC4-5D6E-409C-BE32-E72D297353CC}">
              <c16:uniqueId val="{00000000-A0AF-47C3-A7CB-DD879F2E49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A0AF-47C3-A7CB-DD879F2E49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92.86</c:v>
                </c:pt>
                <c:pt idx="1">
                  <c:v>92.25</c:v>
                </c:pt>
                <c:pt idx="2">
                  <c:v>93.15</c:v>
                </c:pt>
                <c:pt idx="3">
                  <c:v>94.47</c:v>
                </c:pt>
                <c:pt idx="4">
                  <c:v>94.33</c:v>
                </c:pt>
              </c:numCache>
            </c:numRef>
          </c:val>
          <c:extLst>
            <c:ext xmlns:c16="http://schemas.microsoft.com/office/drawing/2014/chart" uri="{C3380CC4-5D6E-409C-BE32-E72D297353CC}">
              <c16:uniqueId val="{00000000-9C1D-4775-8BA0-850ECF95F1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9C1D-4775-8BA0-850ECF95F1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118.8</c:v>
                </c:pt>
                <c:pt idx="1">
                  <c:v>122.22</c:v>
                </c:pt>
                <c:pt idx="2">
                  <c:v>123.85</c:v>
                </c:pt>
                <c:pt idx="3">
                  <c:v>124.37</c:v>
                </c:pt>
                <c:pt idx="4">
                  <c:v>120.11</c:v>
                </c:pt>
              </c:numCache>
            </c:numRef>
          </c:val>
          <c:extLst>
            <c:ext xmlns:c16="http://schemas.microsoft.com/office/drawing/2014/chart" uri="{C3380CC4-5D6E-409C-BE32-E72D297353CC}">
              <c16:uniqueId val="{00000000-2B20-4161-B70D-AE083DB3AC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2B20-4161-B70D-AE083DB3AC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47.11</c:v>
                </c:pt>
                <c:pt idx="1">
                  <c:v>48.83</c:v>
                </c:pt>
                <c:pt idx="2">
                  <c:v>49.76</c:v>
                </c:pt>
                <c:pt idx="3">
                  <c:v>50.6</c:v>
                </c:pt>
                <c:pt idx="4">
                  <c:v>50.92</c:v>
                </c:pt>
              </c:numCache>
            </c:numRef>
          </c:val>
          <c:extLst>
            <c:ext xmlns:c16="http://schemas.microsoft.com/office/drawing/2014/chart" uri="{C3380CC4-5D6E-409C-BE32-E72D297353CC}">
              <c16:uniqueId val="{00000000-41AB-44C2-8FA9-6E0427C08A2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41AB-44C2-8FA9-6E0427C08A2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5.57</c:v>
                </c:pt>
                <c:pt idx="1">
                  <c:v>5.24</c:v>
                </c:pt>
                <c:pt idx="2">
                  <c:v>5.13</c:v>
                </c:pt>
                <c:pt idx="3">
                  <c:v>5.73</c:v>
                </c:pt>
                <c:pt idx="4">
                  <c:v>6.92</c:v>
                </c:pt>
              </c:numCache>
            </c:numRef>
          </c:val>
          <c:extLst>
            <c:ext xmlns:c16="http://schemas.microsoft.com/office/drawing/2014/chart" uri="{C3380CC4-5D6E-409C-BE32-E72D297353CC}">
              <c16:uniqueId val="{00000000-1136-4C2F-B1C1-7ED0C1EE5A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1136-4C2F-B1C1-7ED0C1EE5A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5F-4B38-8435-FFE34BE515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245F-4B38-8435-FFE34BE515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276.38</c:v>
                </c:pt>
                <c:pt idx="1">
                  <c:v>369.76</c:v>
                </c:pt>
                <c:pt idx="2">
                  <c:v>405.15</c:v>
                </c:pt>
                <c:pt idx="3">
                  <c:v>305.48</c:v>
                </c:pt>
                <c:pt idx="4">
                  <c:v>338.91</c:v>
                </c:pt>
              </c:numCache>
            </c:numRef>
          </c:val>
          <c:extLst>
            <c:ext xmlns:c16="http://schemas.microsoft.com/office/drawing/2014/chart" uri="{C3380CC4-5D6E-409C-BE32-E72D297353CC}">
              <c16:uniqueId val="{00000000-9E6A-41BC-B180-A09924CAFE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9E6A-41BC-B180-A09924CAFE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186.44</c:v>
                </c:pt>
                <c:pt idx="1">
                  <c:v>174.03</c:v>
                </c:pt>
                <c:pt idx="2">
                  <c:v>157.08000000000001</c:v>
                </c:pt>
                <c:pt idx="3">
                  <c:v>145.76</c:v>
                </c:pt>
                <c:pt idx="4">
                  <c:v>137.13999999999999</c:v>
                </c:pt>
              </c:numCache>
            </c:numRef>
          </c:val>
          <c:extLst>
            <c:ext xmlns:c16="http://schemas.microsoft.com/office/drawing/2014/chart" uri="{C3380CC4-5D6E-409C-BE32-E72D297353CC}">
              <c16:uniqueId val="{00000000-E2E6-4176-919E-B3F523D01E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E2E6-4176-919E-B3F523D01E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116.62</c:v>
                </c:pt>
                <c:pt idx="1">
                  <c:v>120.06</c:v>
                </c:pt>
                <c:pt idx="2">
                  <c:v>121.6</c:v>
                </c:pt>
                <c:pt idx="3">
                  <c:v>122.32</c:v>
                </c:pt>
                <c:pt idx="4">
                  <c:v>117.23</c:v>
                </c:pt>
              </c:numCache>
            </c:numRef>
          </c:val>
          <c:extLst>
            <c:ext xmlns:c16="http://schemas.microsoft.com/office/drawing/2014/chart" uri="{C3380CC4-5D6E-409C-BE32-E72D297353CC}">
              <c16:uniqueId val="{00000000-DE40-47AC-B61E-BE0C3CE6B7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DE40-47AC-B61E-BE0C3CE6B7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137.85</c:v>
                </c:pt>
                <c:pt idx="1">
                  <c:v>134.44</c:v>
                </c:pt>
                <c:pt idx="2">
                  <c:v>132.83000000000001</c:v>
                </c:pt>
                <c:pt idx="3">
                  <c:v>132.75</c:v>
                </c:pt>
                <c:pt idx="4">
                  <c:v>139.91999999999999</c:v>
                </c:pt>
              </c:numCache>
            </c:numRef>
          </c:val>
          <c:extLst>
            <c:ext xmlns:c16="http://schemas.microsoft.com/office/drawing/2014/chart" uri="{C3380CC4-5D6E-409C-BE32-E72D297353CC}">
              <c16:uniqueId val="{00000000-C1C7-4E52-BB3D-B34EA2B5B1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C1C7-4E52-BB3D-B34EA2B5B1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小松市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108265</v>
      </c>
      <c r="AM8" s="61"/>
      <c r="AN8" s="61"/>
      <c r="AO8" s="61"/>
      <c r="AP8" s="61"/>
      <c r="AQ8" s="61"/>
      <c r="AR8" s="61"/>
      <c r="AS8" s="61"/>
      <c r="AT8" s="52">
        <f>データ!$S$6</f>
        <v>371.05</v>
      </c>
      <c r="AU8" s="53"/>
      <c r="AV8" s="53"/>
      <c r="AW8" s="53"/>
      <c r="AX8" s="53"/>
      <c r="AY8" s="53"/>
      <c r="AZ8" s="53"/>
      <c r="BA8" s="53"/>
      <c r="BB8" s="54">
        <f>データ!$T$6</f>
        <v>291.77999999999997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81.63</v>
      </c>
      <c r="J10" s="53"/>
      <c r="K10" s="53"/>
      <c r="L10" s="53"/>
      <c r="M10" s="53"/>
      <c r="N10" s="53"/>
      <c r="O10" s="64"/>
      <c r="P10" s="54">
        <f>データ!$P$6</f>
        <v>99.83</v>
      </c>
      <c r="Q10" s="54"/>
      <c r="R10" s="54"/>
      <c r="S10" s="54"/>
      <c r="T10" s="54"/>
      <c r="U10" s="54"/>
      <c r="V10" s="54"/>
      <c r="W10" s="61">
        <f>データ!$Q$6</f>
        <v>2900</v>
      </c>
      <c r="X10" s="61"/>
      <c r="Y10" s="61"/>
      <c r="Z10" s="61"/>
      <c r="AA10" s="61"/>
      <c r="AB10" s="61"/>
      <c r="AC10" s="61"/>
      <c r="AD10" s="2"/>
      <c r="AE10" s="2"/>
      <c r="AF10" s="2"/>
      <c r="AG10" s="2"/>
      <c r="AH10" s="4"/>
      <c r="AI10" s="4"/>
      <c r="AJ10" s="4"/>
      <c r="AK10" s="4"/>
      <c r="AL10" s="61">
        <f>データ!$U$6</f>
        <v>107727</v>
      </c>
      <c r="AM10" s="61"/>
      <c r="AN10" s="61"/>
      <c r="AO10" s="61"/>
      <c r="AP10" s="61"/>
      <c r="AQ10" s="61"/>
      <c r="AR10" s="61"/>
      <c r="AS10" s="61"/>
      <c r="AT10" s="52">
        <f>データ!$V$6</f>
        <v>166.81</v>
      </c>
      <c r="AU10" s="53"/>
      <c r="AV10" s="53"/>
      <c r="AW10" s="53"/>
      <c r="AX10" s="53"/>
      <c r="AY10" s="53"/>
      <c r="AZ10" s="53"/>
      <c r="BA10" s="53"/>
      <c r="BB10" s="54">
        <f>データ!$W$6</f>
        <v>645.80999999999995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8NDx9k6gHxJ71lq01UHma0oQamjqZ9lQDAdYvjn35E9o1Lth/ju6KvVdX1lTZpAheK3jQbBkbFeR5zoKcIcug==" saltValue="pW5d0F5WNObT8e/vk1MVa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172031</v>
      </c>
      <c r="D6" s="34">
        <f t="shared" si="3"/>
        <v>46</v>
      </c>
      <c r="E6" s="34">
        <f t="shared" si="3"/>
        <v>1</v>
      </c>
      <c r="F6" s="34">
        <f t="shared" si="3"/>
        <v>0</v>
      </c>
      <c r="G6" s="34">
        <f t="shared" si="3"/>
        <v>1</v>
      </c>
      <c r="H6" s="34" t="str">
        <f t="shared" si="3"/>
        <v>石川県　小松市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81.63</v>
      </c>
      <c r="P6" s="35">
        <f t="shared" si="3"/>
        <v>99.83</v>
      </c>
      <c r="Q6" s="35">
        <f t="shared" si="3"/>
        <v>2900</v>
      </c>
      <c r="R6" s="35">
        <f t="shared" si="3"/>
        <v>108265</v>
      </c>
      <c r="S6" s="35">
        <f t="shared" si="3"/>
        <v>371.05</v>
      </c>
      <c r="T6" s="35">
        <f t="shared" si="3"/>
        <v>291.77999999999997</v>
      </c>
      <c r="U6" s="35">
        <f t="shared" si="3"/>
        <v>107727</v>
      </c>
      <c r="V6" s="35">
        <f t="shared" si="3"/>
        <v>166.81</v>
      </c>
      <c r="W6" s="35">
        <f t="shared" si="3"/>
        <v>645.80999999999995</v>
      </c>
      <c r="X6" s="36">
        <f>IF(X7="",NA(),X7)</f>
        <v>118.8</v>
      </c>
      <c r="Y6" s="36">
        <f t="shared" ref="Y6:AG6" si="4">IF(Y7="",NA(),Y7)</f>
        <v>122.22</v>
      </c>
      <c r="Z6" s="36">
        <f t="shared" si="4"/>
        <v>123.85</v>
      </c>
      <c r="AA6" s="36">
        <f t="shared" si="4"/>
        <v>124.37</v>
      </c>
      <c r="AB6" s="36">
        <f t="shared" si="4"/>
        <v>120.11</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276.38</v>
      </c>
      <c r="AU6" s="36">
        <f t="shared" ref="AU6:BC6" si="6">IF(AU7="",NA(),AU7)</f>
        <v>369.76</v>
      </c>
      <c r="AV6" s="36">
        <f t="shared" si="6"/>
        <v>405.15</v>
      </c>
      <c r="AW6" s="36">
        <f t="shared" si="6"/>
        <v>305.48</v>
      </c>
      <c r="AX6" s="36">
        <f t="shared" si="6"/>
        <v>338.91</v>
      </c>
      <c r="AY6" s="36">
        <f t="shared" si="6"/>
        <v>352.05</v>
      </c>
      <c r="AZ6" s="36">
        <f t="shared" si="6"/>
        <v>349.04</v>
      </c>
      <c r="BA6" s="36">
        <f t="shared" si="6"/>
        <v>337.49</v>
      </c>
      <c r="BB6" s="36">
        <f t="shared" si="6"/>
        <v>335.6</v>
      </c>
      <c r="BC6" s="36">
        <f t="shared" si="6"/>
        <v>358.91</v>
      </c>
      <c r="BD6" s="35" t="str">
        <f>IF(BD7="","",IF(BD7="-","【-】","【"&amp;SUBSTITUTE(TEXT(BD7,"#,##0.00"),"-","△")&amp;"】"))</f>
        <v>【264.97】</v>
      </c>
      <c r="BE6" s="36">
        <f>IF(BE7="",NA(),BE7)</f>
        <v>186.44</v>
      </c>
      <c r="BF6" s="36">
        <f t="shared" ref="BF6:BN6" si="7">IF(BF7="",NA(),BF7)</f>
        <v>174.03</v>
      </c>
      <c r="BG6" s="36">
        <f t="shared" si="7"/>
        <v>157.08000000000001</v>
      </c>
      <c r="BH6" s="36">
        <f t="shared" si="7"/>
        <v>145.76</v>
      </c>
      <c r="BI6" s="36">
        <f t="shared" si="7"/>
        <v>137.13999999999999</v>
      </c>
      <c r="BJ6" s="36">
        <f t="shared" si="7"/>
        <v>250.76</v>
      </c>
      <c r="BK6" s="36">
        <f t="shared" si="7"/>
        <v>254.54</v>
      </c>
      <c r="BL6" s="36">
        <f t="shared" si="7"/>
        <v>265.92</v>
      </c>
      <c r="BM6" s="36">
        <f t="shared" si="7"/>
        <v>258.26</v>
      </c>
      <c r="BN6" s="36">
        <f t="shared" si="7"/>
        <v>247.27</v>
      </c>
      <c r="BO6" s="35" t="str">
        <f>IF(BO7="","",IF(BO7="-","【-】","【"&amp;SUBSTITUTE(TEXT(BO7,"#,##0.00"),"-","△")&amp;"】"))</f>
        <v>【266.61】</v>
      </c>
      <c r="BP6" s="36">
        <f>IF(BP7="",NA(),BP7)</f>
        <v>116.62</v>
      </c>
      <c r="BQ6" s="36">
        <f t="shared" ref="BQ6:BY6" si="8">IF(BQ7="",NA(),BQ7)</f>
        <v>120.06</v>
      </c>
      <c r="BR6" s="36">
        <f t="shared" si="8"/>
        <v>121.6</v>
      </c>
      <c r="BS6" s="36">
        <f t="shared" si="8"/>
        <v>122.32</v>
      </c>
      <c r="BT6" s="36">
        <f t="shared" si="8"/>
        <v>117.23</v>
      </c>
      <c r="BU6" s="36">
        <f t="shared" si="8"/>
        <v>106.69</v>
      </c>
      <c r="BV6" s="36">
        <f t="shared" si="8"/>
        <v>106.52</v>
      </c>
      <c r="BW6" s="36">
        <f t="shared" si="8"/>
        <v>105.86</v>
      </c>
      <c r="BX6" s="36">
        <f t="shared" si="8"/>
        <v>106.07</v>
      </c>
      <c r="BY6" s="36">
        <f t="shared" si="8"/>
        <v>105.34</v>
      </c>
      <c r="BZ6" s="35" t="str">
        <f>IF(BZ7="","",IF(BZ7="-","【-】","【"&amp;SUBSTITUTE(TEXT(BZ7,"#,##0.00"),"-","△")&amp;"】"))</f>
        <v>【103.24】</v>
      </c>
      <c r="CA6" s="36">
        <f>IF(CA7="",NA(),CA7)</f>
        <v>137.85</v>
      </c>
      <c r="CB6" s="36">
        <f t="shared" ref="CB6:CJ6" si="9">IF(CB7="",NA(),CB7)</f>
        <v>134.44</v>
      </c>
      <c r="CC6" s="36">
        <f t="shared" si="9"/>
        <v>132.83000000000001</v>
      </c>
      <c r="CD6" s="36">
        <f t="shared" si="9"/>
        <v>132.75</v>
      </c>
      <c r="CE6" s="36">
        <f t="shared" si="9"/>
        <v>139.91999999999999</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46.92</v>
      </c>
      <c r="CM6" s="36">
        <f t="shared" ref="CM6:CU6" si="10">IF(CM7="",NA(),CM7)</f>
        <v>48.12</v>
      </c>
      <c r="CN6" s="36">
        <f t="shared" si="10"/>
        <v>48.61</v>
      </c>
      <c r="CO6" s="36">
        <f t="shared" si="10"/>
        <v>47.67</v>
      </c>
      <c r="CP6" s="36">
        <f t="shared" si="10"/>
        <v>46.3</v>
      </c>
      <c r="CQ6" s="36">
        <f t="shared" si="10"/>
        <v>62.26</v>
      </c>
      <c r="CR6" s="36">
        <f t="shared" si="10"/>
        <v>62.1</v>
      </c>
      <c r="CS6" s="36">
        <f t="shared" si="10"/>
        <v>62.38</v>
      </c>
      <c r="CT6" s="36">
        <f t="shared" si="10"/>
        <v>62.83</v>
      </c>
      <c r="CU6" s="36">
        <f t="shared" si="10"/>
        <v>62.05</v>
      </c>
      <c r="CV6" s="35" t="str">
        <f>IF(CV7="","",IF(CV7="-","【-】","【"&amp;SUBSTITUTE(TEXT(CV7,"#,##0.00"),"-","△")&amp;"】"))</f>
        <v>【60.00】</v>
      </c>
      <c r="CW6" s="36">
        <f>IF(CW7="",NA(),CW7)</f>
        <v>92.86</v>
      </c>
      <c r="CX6" s="36">
        <f t="shared" ref="CX6:DF6" si="11">IF(CX7="",NA(),CX7)</f>
        <v>92.25</v>
      </c>
      <c r="CY6" s="36">
        <f t="shared" si="11"/>
        <v>93.15</v>
      </c>
      <c r="CZ6" s="36">
        <f t="shared" si="11"/>
        <v>94.47</v>
      </c>
      <c r="DA6" s="36">
        <f t="shared" si="11"/>
        <v>94.33</v>
      </c>
      <c r="DB6" s="36">
        <f t="shared" si="11"/>
        <v>89.5</v>
      </c>
      <c r="DC6" s="36">
        <f t="shared" si="11"/>
        <v>89.52</v>
      </c>
      <c r="DD6" s="36">
        <f t="shared" si="11"/>
        <v>89.17</v>
      </c>
      <c r="DE6" s="36">
        <f t="shared" si="11"/>
        <v>88.86</v>
      </c>
      <c r="DF6" s="36">
        <f t="shared" si="11"/>
        <v>89.11</v>
      </c>
      <c r="DG6" s="35" t="str">
        <f>IF(DG7="","",IF(DG7="-","【-】","【"&amp;SUBSTITUTE(TEXT(DG7,"#,##0.00"),"-","△")&amp;"】"))</f>
        <v>【89.80】</v>
      </c>
      <c r="DH6" s="36">
        <f>IF(DH7="",NA(),DH7)</f>
        <v>47.11</v>
      </c>
      <c r="DI6" s="36">
        <f t="shared" ref="DI6:DQ6" si="12">IF(DI7="",NA(),DI7)</f>
        <v>48.83</v>
      </c>
      <c r="DJ6" s="36">
        <f t="shared" si="12"/>
        <v>49.76</v>
      </c>
      <c r="DK6" s="36">
        <f t="shared" si="12"/>
        <v>50.6</v>
      </c>
      <c r="DL6" s="36">
        <f t="shared" si="12"/>
        <v>50.92</v>
      </c>
      <c r="DM6" s="36">
        <f t="shared" si="12"/>
        <v>45.89</v>
      </c>
      <c r="DN6" s="36">
        <f t="shared" si="12"/>
        <v>46.58</v>
      </c>
      <c r="DO6" s="36">
        <f t="shared" si="12"/>
        <v>46.99</v>
      </c>
      <c r="DP6" s="36">
        <f t="shared" si="12"/>
        <v>47.89</v>
      </c>
      <c r="DQ6" s="36">
        <f t="shared" si="12"/>
        <v>48.69</v>
      </c>
      <c r="DR6" s="35" t="str">
        <f>IF(DR7="","",IF(DR7="-","【-】","【"&amp;SUBSTITUTE(TEXT(DR7,"#,##0.00"),"-","△")&amp;"】"))</f>
        <v>【49.59】</v>
      </c>
      <c r="DS6" s="36">
        <f>IF(DS7="",NA(),DS7)</f>
        <v>5.57</v>
      </c>
      <c r="DT6" s="36">
        <f t="shared" ref="DT6:EB6" si="13">IF(DT7="",NA(),DT7)</f>
        <v>5.24</v>
      </c>
      <c r="DU6" s="36">
        <f t="shared" si="13"/>
        <v>5.13</v>
      </c>
      <c r="DV6" s="36">
        <f t="shared" si="13"/>
        <v>5.73</v>
      </c>
      <c r="DW6" s="36">
        <f t="shared" si="13"/>
        <v>6.92</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0.46</v>
      </c>
      <c r="EE6" s="36">
        <f t="shared" ref="EE6:EM6" si="14">IF(EE7="",NA(),EE7)</f>
        <v>0.27</v>
      </c>
      <c r="EF6" s="36">
        <f t="shared" si="14"/>
        <v>0.31</v>
      </c>
      <c r="EG6" s="36">
        <f t="shared" si="14"/>
        <v>0.51</v>
      </c>
      <c r="EH6" s="36">
        <f t="shared" si="14"/>
        <v>0.27</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172031</v>
      </c>
      <c r="D7" s="38">
        <v>46</v>
      </c>
      <c r="E7" s="38">
        <v>1</v>
      </c>
      <c r="F7" s="38">
        <v>0</v>
      </c>
      <c r="G7" s="38">
        <v>1</v>
      </c>
      <c r="H7" s="38" t="s">
        <v>92</v>
      </c>
      <c r="I7" s="38" t="s">
        <v>93</v>
      </c>
      <c r="J7" s="38" t="s">
        <v>94</v>
      </c>
      <c r="K7" s="38" t="s">
        <v>95</v>
      </c>
      <c r="L7" s="38" t="s">
        <v>96</v>
      </c>
      <c r="M7" s="38" t="s">
        <v>97</v>
      </c>
      <c r="N7" s="39" t="s">
        <v>98</v>
      </c>
      <c r="O7" s="39">
        <v>81.63</v>
      </c>
      <c r="P7" s="39">
        <v>99.83</v>
      </c>
      <c r="Q7" s="39">
        <v>2900</v>
      </c>
      <c r="R7" s="39">
        <v>108265</v>
      </c>
      <c r="S7" s="39">
        <v>371.05</v>
      </c>
      <c r="T7" s="39">
        <v>291.77999999999997</v>
      </c>
      <c r="U7" s="39">
        <v>107727</v>
      </c>
      <c r="V7" s="39">
        <v>166.81</v>
      </c>
      <c r="W7" s="39">
        <v>645.80999999999995</v>
      </c>
      <c r="X7" s="39">
        <v>118.8</v>
      </c>
      <c r="Y7" s="39">
        <v>122.22</v>
      </c>
      <c r="Z7" s="39">
        <v>123.85</v>
      </c>
      <c r="AA7" s="39">
        <v>124.37</v>
      </c>
      <c r="AB7" s="39">
        <v>120.11</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276.38</v>
      </c>
      <c r="AU7" s="39">
        <v>369.76</v>
      </c>
      <c r="AV7" s="39">
        <v>405.15</v>
      </c>
      <c r="AW7" s="39">
        <v>305.48</v>
      </c>
      <c r="AX7" s="39">
        <v>338.91</v>
      </c>
      <c r="AY7" s="39">
        <v>352.05</v>
      </c>
      <c r="AZ7" s="39">
        <v>349.04</v>
      </c>
      <c r="BA7" s="39">
        <v>337.49</v>
      </c>
      <c r="BB7" s="39">
        <v>335.6</v>
      </c>
      <c r="BC7" s="39">
        <v>358.91</v>
      </c>
      <c r="BD7" s="39">
        <v>264.97000000000003</v>
      </c>
      <c r="BE7" s="39">
        <v>186.44</v>
      </c>
      <c r="BF7" s="39">
        <v>174.03</v>
      </c>
      <c r="BG7" s="39">
        <v>157.08000000000001</v>
      </c>
      <c r="BH7" s="39">
        <v>145.76</v>
      </c>
      <c r="BI7" s="39">
        <v>137.13999999999999</v>
      </c>
      <c r="BJ7" s="39">
        <v>250.76</v>
      </c>
      <c r="BK7" s="39">
        <v>254.54</v>
      </c>
      <c r="BL7" s="39">
        <v>265.92</v>
      </c>
      <c r="BM7" s="39">
        <v>258.26</v>
      </c>
      <c r="BN7" s="39">
        <v>247.27</v>
      </c>
      <c r="BO7" s="39">
        <v>266.61</v>
      </c>
      <c r="BP7" s="39">
        <v>116.62</v>
      </c>
      <c r="BQ7" s="39">
        <v>120.06</v>
      </c>
      <c r="BR7" s="39">
        <v>121.6</v>
      </c>
      <c r="BS7" s="39">
        <v>122.32</v>
      </c>
      <c r="BT7" s="39">
        <v>117.23</v>
      </c>
      <c r="BU7" s="39">
        <v>106.69</v>
      </c>
      <c r="BV7" s="39">
        <v>106.52</v>
      </c>
      <c r="BW7" s="39">
        <v>105.86</v>
      </c>
      <c r="BX7" s="39">
        <v>106.07</v>
      </c>
      <c r="BY7" s="39">
        <v>105.34</v>
      </c>
      <c r="BZ7" s="39">
        <v>103.24</v>
      </c>
      <c r="CA7" s="39">
        <v>137.85</v>
      </c>
      <c r="CB7" s="39">
        <v>134.44</v>
      </c>
      <c r="CC7" s="39">
        <v>132.83000000000001</v>
      </c>
      <c r="CD7" s="39">
        <v>132.75</v>
      </c>
      <c r="CE7" s="39">
        <v>139.91999999999999</v>
      </c>
      <c r="CF7" s="39">
        <v>154.91999999999999</v>
      </c>
      <c r="CG7" s="39">
        <v>155.80000000000001</v>
      </c>
      <c r="CH7" s="39">
        <v>158.58000000000001</v>
      </c>
      <c r="CI7" s="39">
        <v>159.22</v>
      </c>
      <c r="CJ7" s="39">
        <v>159.6</v>
      </c>
      <c r="CK7" s="39">
        <v>168.38</v>
      </c>
      <c r="CL7" s="39">
        <v>46.92</v>
      </c>
      <c r="CM7" s="39">
        <v>48.12</v>
      </c>
      <c r="CN7" s="39">
        <v>48.61</v>
      </c>
      <c r="CO7" s="39">
        <v>47.67</v>
      </c>
      <c r="CP7" s="39">
        <v>46.3</v>
      </c>
      <c r="CQ7" s="39">
        <v>62.26</v>
      </c>
      <c r="CR7" s="39">
        <v>62.1</v>
      </c>
      <c r="CS7" s="39">
        <v>62.38</v>
      </c>
      <c r="CT7" s="39">
        <v>62.83</v>
      </c>
      <c r="CU7" s="39">
        <v>62.05</v>
      </c>
      <c r="CV7" s="39">
        <v>60</v>
      </c>
      <c r="CW7" s="39">
        <v>92.86</v>
      </c>
      <c r="CX7" s="39">
        <v>92.25</v>
      </c>
      <c r="CY7" s="39">
        <v>93.15</v>
      </c>
      <c r="CZ7" s="39">
        <v>94.47</v>
      </c>
      <c r="DA7" s="39">
        <v>94.33</v>
      </c>
      <c r="DB7" s="39">
        <v>89.5</v>
      </c>
      <c r="DC7" s="39">
        <v>89.52</v>
      </c>
      <c r="DD7" s="39">
        <v>89.17</v>
      </c>
      <c r="DE7" s="39">
        <v>88.86</v>
      </c>
      <c r="DF7" s="39">
        <v>89.11</v>
      </c>
      <c r="DG7" s="39">
        <v>89.8</v>
      </c>
      <c r="DH7" s="39">
        <v>47.11</v>
      </c>
      <c r="DI7" s="39">
        <v>48.83</v>
      </c>
      <c r="DJ7" s="39">
        <v>49.76</v>
      </c>
      <c r="DK7" s="39">
        <v>50.6</v>
      </c>
      <c r="DL7" s="39">
        <v>50.92</v>
      </c>
      <c r="DM7" s="39">
        <v>45.89</v>
      </c>
      <c r="DN7" s="39">
        <v>46.58</v>
      </c>
      <c r="DO7" s="39">
        <v>46.99</v>
      </c>
      <c r="DP7" s="39">
        <v>47.89</v>
      </c>
      <c r="DQ7" s="39">
        <v>48.69</v>
      </c>
      <c r="DR7" s="39">
        <v>49.59</v>
      </c>
      <c r="DS7" s="39">
        <v>5.57</v>
      </c>
      <c r="DT7" s="39">
        <v>5.24</v>
      </c>
      <c r="DU7" s="39">
        <v>5.13</v>
      </c>
      <c r="DV7" s="39">
        <v>5.73</v>
      </c>
      <c r="DW7" s="39">
        <v>6.92</v>
      </c>
      <c r="DX7" s="39">
        <v>13.14</v>
      </c>
      <c r="DY7" s="39">
        <v>14.45</v>
      </c>
      <c r="DZ7" s="39">
        <v>15.83</v>
      </c>
      <c r="EA7" s="39">
        <v>16.899999999999999</v>
      </c>
      <c r="EB7" s="39">
        <v>18.260000000000002</v>
      </c>
      <c r="EC7" s="39">
        <v>19.440000000000001</v>
      </c>
      <c r="ED7" s="39">
        <v>0.46</v>
      </c>
      <c r="EE7" s="39">
        <v>0.27</v>
      </c>
      <c r="EF7" s="39">
        <v>0.31</v>
      </c>
      <c r="EG7" s="39">
        <v>0.51</v>
      </c>
      <c r="EH7" s="39">
        <v>0.27</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2021-02-09T00:33:53Z</cp:lastPrinted>
  <dcterms:created xsi:type="dcterms:W3CDTF">2020-12-04T02:07:40Z</dcterms:created>
  <dcterms:modified xsi:type="dcterms:W3CDTF">2021-02-09T00:36:32Z</dcterms:modified>
  <cp:category/>
</cp:coreProperties>
</file>