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11300-25646\e\R2財政共有\09 地方公営企業\96 経営比較分析関係\03　市町等回答\06 病院　※まだ→金沢、小松、津幡\05 珠洲市総合病院○\"/>
    </mc:Choice>
  </mc:AlternateContent>
  <workbookProtection workbookAlgorithmName="SHA-512" workbookHashValue="13sb6FqaxNe4UhsxsEWEcRVoOOiiExHzbKvGQ4ojHmLwukE5zd1i6q/Lwoonor7zeZukPchCGwYMUE5UDJmxdw==" workbookSaltValue="sPNcGnnb7EM7rPAVJUxnmg==" workbookSpinCount="100000" lockStructure="1"/>
  <bookViews>
    <workbookView xWindow="0" yWindow="0" windowWidth="20490" windowHeight="7620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N32" i="4"/>
  <c r="MH78" i="4"/>
  <c r="IZ54" i="4"/>
  <c r="IZ32" i="4"/>
  <c r="FL54" i="4"/>
  <c r="FL32" i="4"/>
  <c r="BX32" i="4"/>
  <c r="HM78" i="4"/>
  <c r="BX54" i="4"/>
  <c r="CS78" i="4"/>
  <c r="C11" i="5"/>
  <c r="D11" i="5"/>
  <c r="E11" i="5"/>
  <c r="B11" i="5"/>
  <c r="KC78" i="4" l="1"/>
  <c r="HG54" i="4"/>
  <c r="HG32" i="4"/>
  <c r="FH78" i="4"/>
  <c r="DS54" i="4"/>
  <c r="DS32" i="4"/>
  <c r="AE54" i="4"/>
  <c r="KU54" i="4"/>
  <c r="KU32" i="4"/>
  <c r="AN78" i="4"/>
  <c r="AE32" i="4"/>
  <c r="KF54" i="4"/>
  <c r="KF32" i="4"/>
  <c r="JJ78" i="4"/>
  <c r="GR54" i="4"/>
  <c r="GR32" i="4"/>
  <c r="DD32" i="4"/>
  <c r="U78" i="4"/>
  <c r="P54" i="4"/>
  <c r="EO78" i="4"/>
  <c r="DD54" i="4"/>
  <c r="P32" i="4"/>
  <c r="BZ78" i="4"/>
  <c r="BI54" i="4"/>
  <c r="BI32" i="4"/>
  <c r="LY54" i="4"/>
  <c r="LY32" i="4"/>
  <c r="LO78" i="4"/>
  <c r="IK54" i="4"/>
  <c r="IK32" i="4"/>
  <c r="GT78" i="4"/>
  <c r="EW54" i="4"/>
  <c r="EW32" i="4"/>
  <c r="GA78" i="4"/>
  <c r="EH54" i="4"/>
  <c r="EH32" i="4"/>
  <c r="BG78" i="4"/>
  <c r="AT54" i="4"/>
  <c r="AT32" i="4"/>
  <c r="LJ32" i="4"/>
  <c r="LJ54" i="4"/>
  <c r="KV78" i="4"/>
  <c r="HV54" i="4"/>
  <c r="HV32" i="4"/>
</calcChain>
</file>

<file path=xl/sharedStrings.xml><?xml version="1.0" encoding="utf-8"?>
<sst xmlns="http://schemas.openxmlformats.org/spreadsheetml/2006/main" count="321" uniqueCount="180">
  <si>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</si>
  <si>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</si>
  <si>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</si>
  <si>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</si>
  <si>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</si>
  <si>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</si>
  <si>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</si>
  <si>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</si>
  <si>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</si>
  <si>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</si>
  <si>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</si>
  <si>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</si>
  <si>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</si>
  <si>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</si>
  <si>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</si>
  <si>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</si>
  <si>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</si>
  <si>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</si>
  <si>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</si>
  <si>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</si>
  <si>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</si>
  <si>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</si>
  <si>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</si>
  <si>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</si>
  <si>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</si>
  <si>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</si>
  <si>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</si>
  <si>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</si>
  <si>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</si>
  <si>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</si>
  <si>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</si>
  <si>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</si>
  <si>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</si>
  <si>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</si>
  <si>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</si>
  <si>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</si>
  <si>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</si>
  <si>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</si>
  <si>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</si>
  <si>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</si>
  <si>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</si>
  <si>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</si>
  <si>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</si>
  <si>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</si>
  <si>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</si>
  <si>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</si>
  <si>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</si>
  <si>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</si>
  <si>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</si>
  <si>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</si>
  <si>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</si>
  <si>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</si>
  <si>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</si>
  <si>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</si>
  <si>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</si>
  <si>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</si>
  <si>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</si>
  <si>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</si>
  <si>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</si>
  <si>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</si>
  <si>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</si>
  <si>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</si>
  <si>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</si>
  <si>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</si>
  <si>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</si>
  <si>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</si>
  <si>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</si>
  <si>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</si>
  <si>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</si>
  <si>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</si>
  <si>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</si>
  <si>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</si>
  <si>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</si>
  <si>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</si>
  <si>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</si>
  <si>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</si>
  <si>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</si>
  <si>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</si>
  <si>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</si>
  <si>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</si>
  <si>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</si>
  <si>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</si>
  <si>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</si>
  <si>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</si>
  <si>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</si>
  <si>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</si>
  <si>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</si>
  <si>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</si>
  <si>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</si>
  <si>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</si>
  <si>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</si>
  <si>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</si>
  <si>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</si>
  <si>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</si>
  <si>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</si>
  <si>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</si>
  <si>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</si>
  <si>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</si>
  <si>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</si>
  <si>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</si>
  <si>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</si>
  <si>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</si>
  <si>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</si>
  <si>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</si>
  <si>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</si>
  <si>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</si>
  <si>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</si>
  <si>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</si>
  <si>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</si>
  <si>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</si>
  <si>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</si>
  <si>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</si>
  <si>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</si>
  <si>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</si>
  <si>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</si>
  <si>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</si>
  <si>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</si>
  <si>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</si>
  <si>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</si>
  <si>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</si>
  <si>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</si>
  <si>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</si>
  <si>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</si>
  <si>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</si>
  <si>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</si>
  <si>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</si>
  <si>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</si>
  <si>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</si>
  <si>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</si>
  <si>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</si>
  <si>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</si>
  <si>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</si>
  <si>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</si>
  <si>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</si>
  <si>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</si>
  <si>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</si>
  <si>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</si>
  <si>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</si>
  <si>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</si>
  <si>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</si>
  <si>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</si>
  <si>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</si>
  <si>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</si>
  <si>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</si>
  <si>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</si>
  <si>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</si>
  <si>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</si>
  <si>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</si>
  <si>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</si>
  <si>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</si>
  <si>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</si>
  <si>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</si>
  <si>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</si>
  <si>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</si>
  <si>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</si>
  <si>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</si>
  <si>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</si>
  <si>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</si>
  <si>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石川県</t>
  </si>
  <si>
    <t>珠洲市</t>
  </si>
  <si>
    <t>珠洲市総合病院</t>
  </si>
  <si>
    <t>当然財務</t>
  </si>
  <si>
    <t>病院事業</t>
  </si>
  <si>
    <t>一般病院</t>
  </si>
  <si>
    <t>100床以上～200床未満</t>
  </si>
  <si>
    <t>非設置</t>
  </si>
  <si>
    <t>直営</t>
  </si>
  <si>
    <t>ド 透 訓</t>
  </si>
  <si>
    <t>救 臨 へ 災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</si>
  <si>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</si>
  <si>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</si>
  <si>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</si>
  <si>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</si>
  <si>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</si>
  <si>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</si>
  <si>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</si>
  <si>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「市民の心の支えとなる、地域の中核病院に」を病院理念として、医療設備の更新、電子カルテの導入等により、より良質な医療、効率的な医療の推進に努めている。
　また、地域に根ざした医療と健康管理を基盤とした、地域保健、健康推進活動及びプライマリー・ケアからリハビリテーション、さらには在宅医療サービスに至る連続した包括的な地域医療に取り組んでいる。</t>
    <rPh sb="2" eb="4">
      <t>シミン</t>
    </rPh>
    <rPh sb="5" eb="6">
      <t>ココロ</t>
    </rPh>
    <rPh sb="7" eb="8">
      <t>ササ</t>
    </rPh>
    <rPh sb="13" eb="15">
      <t>チイキ</t>
    </rPh>
    <rPh sb="16" eb="18">
      <t>チュウカク</t>
    </rPh>
    <rPh sb="18" eb="20">
      <t>ビョウイン</t>
    </rPh>
    <rPh sb="23" eb="25">
      <t>ビョウイン</t>
    </rPh>
    <rPh sb="25" eb="27">
      <t>リネン</t>
    </rPh>
    <rPh sb="31" eb="33">
      <t>イリョウ</t>
    </rPh>
    <rPh sb="33" eb="35">
      <t>セツビ</t>
    </rPh>
    <rPh sb="36" eb="38">
      <t>コウシン</t>
    </rPh>
    <rPh sb="39" eb="41">
      <t>デンシ</t>
    </rPh>
    <rPh sb="45" eb="47">
      <t>ドウニュウ</t>
    </rPh>
    <rPh sb="47" eb="48">
      <t>ナド</t>
    </rPh>
    <rPh sb="54" eb="56">
      <t>リョウシツ</t>
    </rPh>
    <rPh sb="57" eb="59">
      <t>イリョウ</t>
    </rPh>
    <rPh sb="60" eb="63">
      <t>コウリツテキ</t>
    </rPh>
    <rPh sb="64" eb="66">
      <t>イリョウ</t>
    </rPh>
    <rPh sb="67" eb="69">
      <t>スイシン</t>
    </rPh>
    <rPh sb="70" eb="71">
      <t>ツト</t>
    </rPh>
    <rPh sb="81" eb="83">
      <t>チイキ</t>
    </rPh>
    <rPh sb="84" eb="85">
      <t>ネ</t>
    </rPh>
    <rPh sb="88" eb="90">
      <t>イリョウ</t>
    </rPh>
    <rPh sb="91" eb="93">
      <t>ケンコウ</t>
    </rPh>
    <rPh sb="93" eb="95">
      <t>カンリ</t>
    </rPh>
    <rPh sb="96" eb="98">
      <t>キバン</t>
    </rPh>
    <rPh sb="102" eb="104">
      <t>チイキ</t>
    </rPh>
    <rPh sb="104" eb="106">
      <t>ホケン</t>
    </rPh>
    <rPh sb="107" eb="109">
      <t>ケンコウ</t>
    </rPh>
    <rPh sb="109" eb="111">
      <t>スイシン</t>
    </rPh>
    <rPh sb="111" eb="113">
      <t>カツドウ</t>
    </rPh>
    <rPh sb="113" eb="114">
      <t>オヨ</t>
    </rPh>
    <rPh sb="140" eb="142">
      <t>ザイタク</t>
    </rPh>
    <rPh sb="142" eb="144">
      <t>イリョウ</t>
    </rPh>
    <rPh sb="149" eb="150">
      <t>イタ</t>
    </rPh>
    <rPh sb="151" eb="153">
      <t>レンゾク</t>
    </rPh>
    <rPh sb="155" eb="158">
      <t>ホウカツテキ</t>
    </rPh>
    <rPh sb="159" eb="161">
      <t>チイキ</t>
    </rPh>
    <rPh sb="161" eb="163">
      <t>イリョウ</t>
    </rPh>
    <rPh sb="164" eb="165">
      <t>ト</t>
    </rPh>
    <rPh sb="166" eb="167">
      <t>ク</t>
    </rPh>
    <phoneticPr fontId="5"/>
  </si>
  <si>
    <t>　①有形固定資産減価償却率は平均値を上回っており、法定耐用年数を経過した資産を多く保有している現状にある。
　一方②器械備品減価償却率は令和元年度に平均値を下回ったのは、高額の器械更新を行ったことによるものと考えられる。
　③1床当たり有形固定資産は平均値を上回っているが、これは平成9年度に新病院が建設されてから22年が経過し、設備更新の費用が年々増加していることによるものと考えられる。
　今後は長期的な更新計画に基づき、適切に資産の更新を図っていく予定である。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4" eb="17">
      <t>ヘイキンチ</t>
    </rPh>
    <rPh sb="18" eb="20">
      <t>ウワマワ</t>
    </rPh>
    <rPh sb="25" eb="27">
      <t>ホウテイ</t>
    </rPh>
    <rPh sb="27" eb="29">
      <t>タイヨウ</t>
    </rPh>
    <rPh sb="29" eb="31">
      <t>ネンスウ</t>
    </rPh>
    <rPh sb="32" eb="34">
      <t>ケイカ</t>
    </rPh>
    <rPh sb="36" eb="38">
      <t>シサン</t>
    </rPh>
    <rPh sb="39" eb="40">
      <t>オオ</t>
    </rPh>
    <rPh sb="41" eb="43">
      <t>ホユウ</t>
    </rPh>
    <rPh sb="47" eb="49">
      <t>ゲンジョウ</t>
    </rPh>
    <rPh sb="55" eb="57">
      <t>イッポウ</t>
    </rPh>
    <rPh sb="58" eb="60">
      <t>キカイ</t>
    </rPh>
    <rPh sb="60" eb="62">
      <t>ビヒン</t>
    </rPh>
    <rPh sb="62" eb="64">
      <t>ゲンカ</t>
    </rPh>
    <rPh sb="64" eb="66">
      <t>ショウキャク</t>
    </rPh>
    <rPh sb="66" eb="67">
      <t>リツ</t>
    </rPh>
    <rPh sb="68" eb="69">
      <t>レイ</t>
    </rPh>
    <rPh sb="69" eb="70">
      <t>ワ</t>
    </rPh>
    <rPh sb="70" eb="72">
      <t>ガンネン</t>
    </rPh>
    <rPh sb="72" eb="73">
      <t>ド</t>
    </rPh>
    <rPh sb="74" eb="77">
      <t>ヘイキンチ</t>
    </rPh>
    <rPh sb="78" eb="80">
      <t>シタマワ</t>
    </rPh>
    <rPh sb="85" eb="87">
      <t>コウガク</t>
    </rPh>
    <rPh sb="88" eb="90">
      <t>キカイ</t>
    </rPh>
    <rPh sb="90" eb="92">
      <t>コウシン</t>
    </rPh>
    <rPh sb="93" eb="94">
      <t>オコナ</t>
    </rPh>
    <rPh sb="104" eb="105">
      <t>カンガ</t>
    </rPh>
    <rPh sb="114" eb="115">
      <t>ショウ</t>
    </rPh>
    <rPh sb="115" eb="116">
      <t>ア</t>
    </rPh>
    <rPh sb="118" eb="120">
      <t>ユウケイ</t>
    </rPh>
    <rPh sb="120" eb="122">
      <t>コテイ</t>
    </rPh>
    <rPh sb="122" eb="124">
      <t>シサン</t>
    </rPh>
    <rPh sb="125" eb="128">
      <t>ヘイキンチ</t>
    </rPh>
    <rPh sb="129" eb="131">
      <t>ウワマワ</t>
    </rPh>
    <rPh sb="140" eb="142">
      <t>ヘイセイ</t>
    </rPh>
    <rPh sb="143" eb="145">
      <t>ネンド</t>
    </rPh>
    <rPh sb="146" eb="147">
      <t>シン</t>
    </rPh>
    <rPh sb="147" eb="149">
      <t>ビョウイン</t>
    </rPh>
    <rPh sb="150" eb="152">
      <t>ケンセツ</t>
    </rPh>
    <rPh sb="159" eb="160">
      <t>ネン</t>
    </rPh>
    <rPh sb="161" eb="163">
      <t>ケイカ</t>
    </rPh>
    <rPh sb="165" eb="167">
      <t>セツビ</t>
    </rPh>
    <rPh sb="167" eb="169">
      <t>コウシン</t>
    </rPh>
    <rPh sb="170" eb="172">
      <t>ヒヨウ</t>
    </rPh>
    <rPh sb="173" eb="175">
      <t>ネンネン</t>
    </rPh>
    <rPh sb="175" eb="177">
      <t>ゾウカ</t>
    </rPh>
    <rPh sb="189" eb="190">
      <t>カンガ</t>
    </rPh>
    <rPh sb="197" eb="199">
      <t>コンゴ</t>
    </rPh>
    <rPh sb="200" eb="203">
      <t>チョウキテキ</t>
    </rPh>
    <rPh sb="204" eb="206">
      <t>コウシン</t>
    </rPh>
    <rPh sb="206" eb="208">
      <t>ケイカク</t>
    </rPh>
    <rPh sb="209" eb="210">
      <t>モト</t>
    </rPh>
    <rPh sb="213" eb="215">
      <t>テキセツ</t>
    </rPh>
    <rPh sb="216" eb="218">
      <t>シサン</t>
    </rPh>
    <rPh sb="219" eb="221">
      <t>コウシン</t>
    </rPh>
    <rPh sb="222" eb="223">
      <t>ハカ</t>
    </rPh>
    <rPh sb="227" eb="229">
      <t>ヨテイ</t>
    </rPh>
    <phoneticPr fontId="5"/>
  </si>
  <si>
    <t>　本市は過疎化・少子高齢化が進んでおり、本院の入院・外来患者数ともに減少傾向で推移している。
　そのような状況においても、①経常収支比率は収支が黒字であることを示す１００％以上となっている。また②医業収支比率及び③累積欠損金比率ともに、類似団体の平均値より良い指標となっており、健全経営が保たれている。
　④病床利用率は、平成31年4月1日付けで療養型病床32床を廃止したことにより、利用率が平均値を上回る結果となった。
　⑤入院患者1人1日当たり収益は平均値の金額を若干下回ったが、⑥外来患者1人1日当たり収益は平均値の金額を大きく上回っており、安定的な収益を確保することが出来ている。
　⑦職員給与費対医業収益比率は平均値を大きく下回っており、経費全体に占める給与費の割合は低くなっている。一方⑧材料費対医業収益比率は平均値を大きく上回っているが、これは薬の院内処方を実施していることによるものである。</t>
    <rPh sb="1" eb="2">
      <t>ホン</t>
    </rPh>
    <rPh sb="2" eb="3">
      <t>シ</t>
    </rPh>
    <rPh sb="4" eb="7">
      <t>カソカ</t>
    </rPh>
    <rPh sb="8" eb="10">
      <t>ショウシ</t>
    </rPh>
    <rPh sb="10" eb="13">
      <t>コウレイカ</t>
    </rPh>
    <rPh sb="14" eb="15">
      <t>スス</t>
    </rPh>
    <rPh sb="20" eb="22">
      <t>ホンイン</t>
    </rPh>
    <rPh sb="23" eb="25">
      <t>ニュウイン</t>
    </rPh>
    <rPh sb="26" eb="28">
      <t>ガイライ</t>
    </rPh>
    <rPh sb="28" eb="30">
      <t>カンジャ</t>
    </rPh>
    <rPh sb="30" eb="31">
      <t>スウ</t>
    </rPh>
    <rPh sb="34" eb="36">
      <t>ゲンショウ</t>
    </rPh>
    <rPh sb="36" eb="38">
      <t>ケイコウ</t>
    </rPh>
    <rPh sb="39" eb="41">
      <t>スイイ</t>
    </rPh>
    <rPh sb="53" eb="55">
      <t>ジョウキョウ</t>
    </rPh>
    <rPh sb="62" eb="64">
      <t>ケイジョウ</t>
    </rPh>
    <rPh sb="64" eb="66">
      <t>シュウシ</t>
    </rPh>
    <rPh sb="66" eb="68">
      <t>ヒリツ</t>
    </rPh>
    <rPh sb="69" eb="71">
      <t>シュウシ</t>
    </rPh>
    <rPh sb="72" eb="74">
      <t>クロジ</t>
    </rPh>
    <rPh sb="80" eb="81">
      <t>シメ</t>
    </rPh>
    <rPh sb="86" eb="88">
      <t>イジョウ</t>
    </rPh>
    <rPh sb="98" eb="100">
      <t>イギョウ</t>
    </rPh>
    <rPh sb="100" eb="102">
      <t>シュウシ</t>
    </rPh>
    <rPh sb="102" eb="104">
      <t>ヒリツ</t>
    </rPh>
    <rPh sb="104" eb="105">
      <t>オヨ</t>
    </rPh>
    <rPh sb="107" eb="109">
      <t>ルイセキ</t>
    </rPh>
    <rPh sb="109" eb="111">
      <t>ケッソン</t>
    </rPh>
    <rPh sb="111" eb="112">
      <t>キン</t>
    </rPh>
    <rPh sb="112" eb="114">
      <t>ヒリツ</t>
    </rPh>
    <rPh sb="118" eb="120">
      <t>ルイジ</t>
    </rPh>
    <rPh sb="120" eb="122">
      <t>ダンタイ</t>
    </rPh>
    <rPh sb="123" eb="126">
      <t>ヘイキンチ</t>
    </rPh>
    <rPh sb="128" eb="129">
      <t>ヨ</t>
    </rPh>
    <rPh sb="130" eb="132">
      <t>シヒョウ</t>
    </rPh>
    <rPh sb="139" eb="141">
      <t>ケンゼン</t>
    </rPh>
    <rPh sb="141" eb="143">
      <t>ケイエイ</t>
    </rPh>
    <rPh sb="144" eb="145">
      <t>タモ</t>
    </rPh>
    <rPh sb="154" eb="156">
      <t>ビョウショウ</t>
    </rPh>
    <rPh sb="156" eb="159">
      <t>リヨウリツ</t>
    </rPh>
    <rPh sb="161" eb="163">
      <t>ヘイセイ</t>
    </rPh>
    <rPh sb="170" eb="171">
      <t>ツ</t>
    </rPh>
    <rPh sb="173" eb="175">
      <t>リョウヨウ</t>
    </rPh>
    <rPh sb="175" eb="176">
      <t>ガタ</t>
    </rPh>
    <rPh sb="176" eb="178">
      <t>ビョウショウ</t>
    </rPh>
    <rPh sb="180" eb="181">
      <t>ショウ</t>
    </rPh>
    <rPh sb="182" eb="184">
      <t>ハイシ</t>
    </rPh>
    <rPh sb="192" eb="194">
      <t>リヨウ</t>
    </rPh>
    <rPh sb="194" eb="195">
      <t>リツ</t>
    </rPh>
    <rPh sb="196" eb="199">
      <t>ヘイキンチ</t>
    </rPh>
    <rPh sb="200" eb="202">
      <t>ウワマワ</t>
    </rPh>
    <rPh sb="203" eb="205">
      <t>ケッカ</t>
    </rPh>
    <rPh sb="213" eb="215">
      <t>ニュウイン</t>
    </rPh>
    <rPh sb="215" eb="217">
      <t>カンジャ</t>
    </rPh>
    <rPh sb="218" eb="219">
      <t>ニン</t>
    </rPh>
    <rPh sb="220" eb="221">
      <t>ニチ</t>
    </rPh>
    <rPh sb="221" eb="222">
      <t>ア</t>
    </rPh>
    <rPh sb="224" eb="226">
      <t>シュウエキ</t>
    </rPh>
    <rPh sb="227" eb="230">
      <t>ヘイキンチ</t>
    </rPh>
    <rPh sb="231" eb="233">
      <t>キンガク</t>
    </rPh>
    <rPh sb="234" eb="236">
      <t>ジャッカン</t>
    </rPh>
    <rPh sb="236" eb="238">
      <t>シタマワ</t>
    </rPh>
    <rPh sb="243" eb="245">
      <t>ガイライ</t>
    </rPh>
    <rPh sb="245" eb="247">
      <t>カンジャ</t>
    </rPh>
    <rPh sb="248" eb="249">
      <t>ニン</t>
    </rPh>
    <rPh sb="250" eb="251">
      <t>ニチ</t>
    </rPh>
    <rPh sb="251" eb="252">
      <t>ア</t>
    </rPh>
    <rPh sb="254" eb="256">
      <t>シュウエキ</t>
    </rPh>
    <rPh sb="257" eb="260">
      <t>ヘイキンチ</t>
    </rPh>
    <rPh sb="261" eb="263">
      <t>キンガク</t>
    </rPh>
    <rPh sb="264" eb="265">
      <t>オオ</t>
    </rPh>
    <rPh sb="267" eb="269">
      <t>ウワマワ</t>
    </rPh>
    <rPh sb="274" eb="277">
      <t>アンテイテキ</t>
    </rPh>
    <rPh sb="278" eb="280">
      <t>シュウエキ</t>
    </rPh>
    <rPh sb="281" eb="283">
      <t>カクホ</t>
    </rPh>
    <rPh sb="288" eb="290">
      <t>デキ</t>
    </rPh>
    <rPh sb="297" eb="299">
      <t>ショクイン</t>
    </rPh>
    <rPh sb="299" eb="301">
      <t>キュウヨ</t>
    </rPh>
    <rPh sb="301" eb="302">
      <t>ヒ</t>
    </rPh>
    <rPh sb="302" eb="303">
      <t>タイ</t>
    </rPh>
    <rPh sb="303" eb="305">
      <t>イギョウ</t>
    </rPh>
    <rPh sb="305" eb="307">
      <t>シュウエキ</t>
    </rPh>
    <rPh sb="307" eb="309">
      <t>ヒリツ</t>
    </rPh>
    <rPh sb="310" eb="313">
      <t>ヘイキンチ</t>
    </rPh>
    <rPh sb="314" eb="315">
      <t>オオ</t>
    </rPh>
    <rPh sb="317" eb="319">
      <t>シタマワ</t>
    </rPh>
    <rPh sb="324" eb="326">
      <t>ケイヒ</t>
    </rPh>
    <rPh sb="326" eb="328">
      <t>ゼンタイ</t>
    </rPh>
    <rPh sb="329" eb="330">
      <t>シ</t>
    </rPh>
    <rPh sb="332" eb="334">
      <t>キュウヨ</t>
    </rPh>
    <rPh sb="334" eb="335">
      <t>ヒ</t>
    </rPh>
    <rPh sb="336" eb="338">
      <t>ワリアイ</t>
    </rPh>
    <rPh sb="339" eb="340">
      <t>ヒク</t>
    </rPh>
    <rPh sb="347" eb="349">
      <t>イッポウ</t>
    </rPh>
    <rPh sb="350" eb="353">
      <t>ザイリョウヒ</t>
    </rPh>
    <rPh sb="353" eb="354">
      <t>タイ</t>
    </rPh>
    <rPh sb="354" eb="356">
      <t>イギョウ</t>
    </rPh>
    <rPh sb="356" eb="358">
      <t>シュウエキ</t>
    </rPh>
    <rPh sb="358" eb="360">
      <t>ヒリツ</t>
    </rPh>
    <rPh sb="361" eb="364">
      <t>ヘイキンチ</t>
    </rPh>
    <rPh sb="365" eb="366">
      <t>オオ</t>
    </rPh>
    <rPh sb="368" eb="370">
      <t>ウワマワ</t>
    </rPh>
    <rPh sb="381" eb="383">
      <t>インナイ</t>
    </rPh>
    <rPh sb="383" eb="385">
      <t>ショホウ</t>
    </rPh>
    <rPh sb="386" eb="388">
      <t>ジッシ</t>
    </rPh>
    <phoneticPr fontId="5"/>
  </si>
  <si>
    <t>　経営の健全性・効率性を示す指標は概ね良好である。
　平成30年度は入院患者数の落ち込みなどにより、単年度収支で赤字に転落したが、令和元年度は入院・外来患者数ともに増加に転じたことで、再び単年度収支で黒字を達成した。
　地域が半島の先端に位置する本院では、過疎化に伴う人口減少は避けられないものであり、今後も入院・外来患者数の減少傾向は続くものと考えられる。
　そういった中でも、経営の効率化を図りながら、収支の黒字化を継続していくことが重要である。
　次に、老朽化の状況を示す指標からは、老朽化した資産を多く所有していることが示されており、今後は老朽化した資産を順次、計画に基づき更新していく予定である。</t>
    <rPh sb="1" eb="3">
      <t>ケイエイ</t>
    </rPh>
    <rPh sb="4" eb="7">
      <t>ケンゼンセイ</t>
    </rPh>
    <rPh sb="8" eb="11">
      <t>コウリツセイ</t>
    </rPh>
    <rPh sb="12" eb="13">
      <t>シメ</t>
    </rPh>
    <rPh sb="14" eb="16">
      <t>シヒョウ</t>
    </rPh>
    <rPh sb="17" eb="18">
      <t>オオム</t>
    </rPh>
    <rPh sb="19" eb="21">
      <t>リョウコウ</t>
    </rPh>
    <rPh sb="27" eb="29">
      <t>ヘイセイ</t>
    </rPh>
    <rPh sb="31" eb="33">
      <t>ネンド</t>
    </rPh>
    <rPh sb="34" eb="36">
      <t>ニュウイン</t>
    </rPh>
    <rPh sb="36" eb="38">
      <t>カンジャ</t>
    </rPh>
    <rPh sb="38" eb="39">
      <t>スウ</t>
    </rPh>
    <rPh sb="40" eb="41">
      <t>オ</t>
    </rPh>
    <rPh sb="42" eb="43">
      <t>コ</t>
    </rPh>
    <rPh sb="50" eb="53">
      <t>タンネンド</t>
    </rPh>
    <rPh sb="53" eb="55">
      <t>シュウシ</t>
    </rPh>
    <rPh sb="56" eb="58">
      <t>アカジ</t>
    </rPh>
    <rPh sb="59" eb="61">
      <t>テンラク</t>
    </rPh>
    <rPh sb="65" eb="66">
      <t>レイ</t>
    </rPh>
    <rPh sb="66" eb="67">
      <t>ワ</t>
    </rPh>
    <rPh sb="67" eb="69">
      <t>ガンネン</t>
    </rPh>
    <rPh sb="69" eb="70">
      <t>ド</t>
    </rPh>
    <rPh sb="71" eb="73">
      <t>ニュウイン</t>
    </rPh>
    <rPh sb="74" eb="76">
      <t>ガイライ</t>
    </rPh>
    <rPh sb="76" eb="78">
      <t>カンジャ</t>
    </rPh>
    <rPh sb="78" eb="79">
      <t>スウ</t>
    </rPh>
    <rPh sb="82" eb="84">
      <t>ゾウカ</t>
    </rPh>
    <rPh sb="85" eb="86">
      <t>テン</t>
    </rPh>
    <rPh sb="92" eb="93">
      <t>フタタ</t>
    </rPh>
    <rPh sb="94" eb="97">
      <t>タンネンド</t>
    </rPh>
    <rPh sb="97" eb="99">
      <t>シュウシ</t>
    </rPh>
    <rPh sb="100" eb="102">
      <t>クロジ</t>
    </rPh>
    <rPh sb="103" eb="105">
      <t>タッセイ</t>
    </rPh>
    <rPh sb="110" eb="112">
      <t>チイキ</t>
    </rPh>
    <rPh sb="113" eb="115">
      <t>ハントウ</t>
    </rPh>
    <rPh sb="116" eb="118">
      <t>センタン</t>
    </rPh>
    <rPh sb="119" eb="121">
      <t>イチ</t>
    </rPh>
    <rPh sb="123" eb="125">
      <t>ホンイン</t>
    </rPh>
    <rPh sb="128" eb="131">
      <t>カソカ</t>
    </rPh>
    <rPh sb="132" eb="133">
      <t>トモナ</t>
    </rPh>
    <rPh sb="134" eb="136">
      <t>ジンコウ</t>
    </rPh>
    <rPh sb="136" eb="138">
      <t>ゲンショウ</t>
    </rPh>
    <rPh sb="139" eb="140">
      <t>サ</t>
    </rPh>
    <rPh sb="151" eb="153">
      <t>コンゴ</t>
    </rPh>
    <rPh sb="154" eb="156">
      <t>ニュウイン</t>
    </rPh>
    <rPh sb="157" eb="159">
      <t>ガイライ</t>
    </rPh>
    <rPh sb="159" eb="161">
      <t>カンジャ</t>
    </rPh>
    <rPh sb="161" eb="162">
      <t>スウ</t>
    </rPh>
    <rPh sb="163" eb="165">
      <t>ゲンショウ</t>
    </rPh>
    <rPh sb="165" eb="167">
      <t>ケイコウ</t>
    </rPh>
    <rPh sb="168" eb="169">
      <t>ツヅ</t>
    </rPh>
    <rPh sb="173" eb="174">
      <t>カンガ</t>
    </rPh>
    <rPh sb="186" eb="187">
      <t>ナカ</t>
    </rPh>
    <rPh sb="190" eb="192">
      <t>ケイエイ</t>
    </rPh>
    <rPh sb="193" eb="196">
      <t>コウリツカ</t>
    </rPh>
    <rPh sb="197" eb="198">
      <t>ハカ</t>
    </rPh>
    <rPh sb="203" eb="205">
      <t>シュウシ</t>
    </rPh>
    <rPh sb="206" eb="209">
      <t>クロジカ</t>
    </rPh>
    <rPh sb="210" eb="212">
      <t>ケイゾク</t>
    </rPh>
    <rPh sb="219" eb="221">
      <t>ジュウヨウ</t>
    </rPh>
    <rPh sb="227" eb="228">
      <t>ツギ</t>
    </rPh>
    <rPh sb="230" eb="233">
      <t>ロウキュウカ</t>
    </rPh>
    <rPh sb="234" eb="236">
      <t>ジョウキョウ</t>
    </rPh>
    <rPh sb="237" eb="238">
      <t>シメ</t>
    </rPh>
    <rPh sb="239" eb="241">
      <t>シヒョウ</t>
    </rPh>
    <rPh sb="245" eb="248">
      <t>ロウキュウカ</t>
    </rPh>
    <rPh sb="250" eb="252">
      <t>シサン</t>
    </rPh>
    <rPh sb="253" eb="254">
      <t>オオ</t>
    </rPh>
    <rPh sb="255" eb="257">
      <t>ショユウ</t>
    </rPh>
    <rPh sb="264" eb="265">
      <t>シメ</t>
    </rPh>
    <rPh sb="271" eb="273">
      <t>コンゴ</t>
    </rPh>
    <rPh sb="274" eb="277">
      <t>ロウキュウカ</t>
    </rPh>
    <rPh sb="279" eb="281">
      <t>シサン</t>
    </rPh>
    <rPh sb="282" eb="284">
      <t>ジュンジ</t>
    </rPh>
    <rPh sb="285" eb="287">
      <t>ケイカク</t>
    </rPh>
    <rPh sb="288" eb="289">
      <t>モト</t>
    </rPh>
    <rPh sb="291" eb="293">
      <t>コウシン</t>
    </rPh>
    <rPh sb="297" eb="299">
      <t>ヨテイ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</si>
</sst>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5" fillId="0" borderId="5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 applyAlignment="1" applyProtection="1">
      <alignment horizontal="left" vertical="top" wrapText="1" shrinkToFit="1"/>
      <protection locked="0"/>
    </xf>
    <xf numFmtId="0" fontId="15" fillId="0" borderId="0" xfId="0" applyFont="1" applyBorder="1" applyAlignment="1" applyProtection="1">
      <alignment horizontal="left" vertical="top" wrapText="1" shrinkToFit="1"/>
      <protection locked="0"/>
    </xf>
    <xf numFmtId="0" fontId="15" fillId="0" borderId="9" xfId="0" applyFont="1" applyBorder="1" applyAlignment="1" applyProtection="1">
      <alignment horizontal="left" vertical="top" wrapText="1" shrinkToFit="1"/>
      <protection locked="0"/>
    </xf>
    <xf numFmtId="0" fontId="15" fillId="0" borderId="10" xfId="0" applyFont="1" applyBorder="1" applyAlignment="1" applyProtection="1">
      <alignment horizontal="left" vertical="top" wrapText="1" shrinkToFit="1"/>
      <protection locked="0"/>
    </xf>
    <xf numFmtId="0" fontId="15" fillId="0" borderId="1" xfId="0" applyFont="1" applyBorder="1" applyAlignment="1" applyProtection="1">
      <alignment horizontal="left" vertical="top" wrapText="1" shrinkToFit="1"/>
      <protection locked="0"/>
    </xf>
    <xf numFmtId="0" fontId="15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59.4</c:v>
                </c:pt>
                <c:pt idx="1">
                  <c:v>65.599999999999994</c:v>
                </c:pt>
                <c:pt idx="2">
                  <c:v>75.900000000000006</c:v>
                </c:pt>
                <c:pt idx="3">
                  <c:v>67</c:v>
                </c:pt>
                <c:pt idx="4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8-4F88-A8A4-04A981E36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69.8</c:v>
                </c:pt>
                <c:pt idx="2">
                  <c:v>69.7</c:v>
                </c:pt>
                <c:pt idx="3">
                  <c:v>70.099999999999994</c:v>
                </c:pt>
                <c:pt idx="4">
                  <c:v>70.400000000000006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D8-4F88-A8A4-04A981E36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17170</c:v>
                </c:pt>
                <c:pt idx="1">
                  <c:v>16192</c:v>
                </c:pt>
                <c:pt idx="2">
                  <c:v>16387</c:v>
                </c:pt>
                <c:pt idx="3">
                  <c:v>15581</c:v>
                </c:pt>
                <c:pt idx="4">
                  <c:v>16642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F-4C39-B2B4-13CA5C78D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10037</c:v>
                </c:pt>
                <c:pt idx="1">
                  <c:v>9976</c:v>
                </c:pt>
                <c:pt idx="2">
                  <c:v>10130</c:v>
                </c:pt>
                <c:pt idx="3">
                  <c:v>10244</c:v>
                </c:pt>
                <c:pt idx="4">
                  <c:v>10602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F-4C39-B2B4-13CA5C78D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31551</c:v>
                </c:pt>
                <c:pt idx="1">
                  <c:v>31484</c:v>
                </c:pt>
                <c:pt idx="2">
                  <c:v>34385</c:v>
                </c:pt>
                <c:pt idx="3">
                  <c:v>35196</c:v>
                </c:pt>
                <c:pt idx="4">
                  <c:v>35094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C-4C8B-B679-38CEEC95B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32532</c:v>
                </c:pt>
                <c:pt idx="1">
                  <c:v>33492</c:v>
                </c:pt>
                <c:pt idx="2">
                  <c:v>34136</c:v>
                </c:pt>
                <c:pt idx="3">
                  <c:v>34924</c:v>
                </c:pt>
                <c:pt idx="4">
                  <c:v>35788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4C-4C8B-B679-38CEEC95B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24.8</c:v>
                </c:pt>
                <c:pt idx="1">
                  <c:v>28.2</c:v>
                </c:pt>
                <c:pt idx="2">
                  <c:v>26.8</c:v>
                </c:pt>
                <c:pt idx="3">
                  <c:v>30.8</c:v>
                </c:pt>
                <c:pt idx="4">
                  <c:v>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E-4F8B-BC43-D5715A98F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118.9</c:v>
                </c:pt>
                <c:pt idx="1">
                  <c:v>119.5</c:v>
                </c:pt>
                <c:pt idx="2">
                  <c:v>116.9</c:v>
                </c:pt>
                <c:pt idx="3">
                  <c:v>117.1</c:v>
                </c:pt>
                <c:pt idx="4">
                  <c:v>120.5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EE-4F8B-BC43-D5715A98F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95.9</c:v>
                </c:pt>
                <c:pt idx="1">
                  <c:v>97.4</c:v>
                </c:pt>
                <c:pt idx="2">
                  <c:v>97.5</c:v>
                </c:pt>
                <c:pt idx="3">
                  <c:v>93</c:v>
                </c:pt>
                <c:pt idx="4">
                  <c:v>94.2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F-4B9A-9777-76366F0AA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85.3</c:v>
                </c:pt>
                <c:pt idx="1">
                  <c:v>84.2</c:v>
                </c:pt>
                <c:pt idx="2">
                  <c:v>83.9</c:v>
                </c:pt>
                <c:pt idx="3">
                  <c:v>84</c:v>
                </c:pt>
                <c:pt idx="4">
                  <c:v>84.3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EF-4B9A-9777-76366F0AA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100.4</c:v>
                </c:pt>
                <c:pt idx="1">
                  <c:v>101.6</c:v>
                </c:pt>
                <c:pt idx="2">
                  <c:v>101.3</c:v>
                </c:pt>
                <c:pt idx="3">
                  <c:v>98.1</c:v>
                </c:pt>
                <c:pt idx="4">
                  <c:v>101.6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8-443D-B52D-90966781F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98.3</c:v>
                </c:pt>
                <c:pt idx="1">
                  <c:v>96.7</c:v>
                </c:pt>
                <c:pt idx="2">
                  <c:v>96.6</c:v>
                </c:pt>
                <c:pt idx="3">
                  <c:v>97.2</c:v>
                </c:pt>
                <c:pt idx="4">
                  <c:v>96.9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28-443D-B52D-90966781F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62.1</c:v>
                </c:pt>
                <c:pt idx="1">
                  <c:v>63.3</c:v>
                </c:pt>
                <c:pt idx="2">
                  <c:v>64.3</c:v>
                </c:pt>
                <c:pt idx="3">
                  <c:v>65.400000000000006</c:v>
                </c:pt>
                <c:pt idx="4">
                  <c:v>63.8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E-496B-B052-06AD9745B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52.5</c:v>
                </c:pt>
                <c:pt idx="2">
                  <c:v>53.5</c:v>
                </c:pt>
                <c:pt idx="3">
                  <c:v>54.1</c:v>
                </c:pt>
                <c:pt idx="4">
                  <c:v>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5E-496B-B052-06AD9745B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74.2</c:v>
                </c:pt>
                <c:pt idx="1">
                  <c:v>76</c:v>
                </c:pt>
                <c:pt idx="2">
                  <c:v>77.2</c:v>
                </c:pt>
                <c:pt idx="3">
                  <c:v>77.8</c:v>
                </c:pt>
                <c:pt idx="4">
                  <c:v>69.2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41-4E7B-8146-6E6F690C3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69.7</c:v>
                </c:pt>
                <c:pt idx="2">
                  <c:v>71.3</c:v>
                </c:pt>
                <c:pt idx="3">
                  <c:v>71.400000000000006</c:v>
                </c:pt>
                <c:pt idx="4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1-4E7B-8146-6E6F690C3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49249744</c:v>
                </c:pt>
                <c:pt idx="1">
                  <c:v>49514482</c:v>
                </c:pt>
                <c:pt idx="2">
                  <c:v>49912677</c:v>
                </c:pt>
                <c:pt idx="3">
                  <c:v>50483092</c:v>
                </c:pt>
                <c:pt idx="4">
                  <c:v>60006025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6-40FB-9BD0-67E57F518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35730958</c:v>
                </c:pt>
                <c:pt idx="1">
                  <c:v>37752628</c:v>
                </c:pt>
                <c:pt idx="2">
                  <c:v>39094598</c:v>
                </c:pt>
                <c:pt idx="3">
                  <c:v>40683727</c:v>
                </c:pt>
                <c:pt idx="4">
                  <c:v>41891213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6-40FB-9BD0-67E57F518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38.5</c:v>
                </c:pt>
                <c:pt idx="1">
                  <c:v>37.4</c:v>
                </c:pt>
                <c:pt idx="2">
                  <c:v>36.4</c:v>
                </c:pt>
                <c:pt idx="3">
                  <c:v>36.700000000000003</c:v>
                </c:pt>
                <c:pt idx="4">
                  <c:v>36.5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B-492F-BFD2-311CB8709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</c:v>
                </c:pt>
                <c:pt idx="1">
                  <c:v>18.7</c:v>
                </c:pt>
                <c:pt idx="2">
                  <c:v>18.3</c:v>
                </c:pt>
                <c:pt idx="3">
                  <c:v>17.7</c:v>
                </c:pt>
                <c:pt idx="4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7B-492F-BFD2-311CB8709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45.3</c:v>
                </c:pt>
                <c:pt idx="1">
                  <c:v>45.4</c:v>
                </c:pt>
                <c:pt idx="2">
                  <c:v>46.1</c:v>
                </c:pt>
                <c:pt idx="3">
                  <c:v>49.7</c:v>
                </c:pt>
                <c:pt idx="4">
                  <c:v>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C-4490-9E27-8C346794C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63.4</c:v>
                </c:pt>
                <c:pt idx="2">
                  <c:v>63.4</c:v>
                </c:pt>
                <c:pt idx="3">
                  <c:v>63.7</c:v>
                </c:pt>
                <c:pt idx="4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EC-4490-9E27-8C346794C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EN61" zoomScaleNormal="100" zoomScaleSheetLayoutView="70" workbookViewId="0">
      <selection activeCell="NJ85" sqref="NJ85"/>
    </sheetView>
  </sheetViews>
  <sheetFormatPr defaultColWidth="2.5703125" defaultRowHeight="13.5" x14ac:dyDescent="0.15"/>
  <cols>
    <col min="1" max="1" width="2" customWidth="1"/>
    <col min="2" max="2" width="0.85546875" customWidth="1"/>
    <col min="3" max="372" width="0.5703125" customWidth="1"/>
    <col min="373" max="373" width="2.28515625" customWidth="1"/>
    <col min="374" max="388" width="3" customWidth="1"/>
    <col min="393" max="393" width="2.57031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0" t="str">
        <f>データ!H6</f>
        <v>石川県珠洲市　珠洲市総合病院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100床以上～200床未満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非設置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156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>
        <f>データ!AA6</f>
        <v>7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13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へ 災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163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4">
        <f>データ!U6</f>
        <v>14074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12865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１０：１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154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154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 x14ac:dyDescent="0.15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 x14ac:dyDescent="0.15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176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 x14ac:dyDescent="0.15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100.4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101.6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101.3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98.1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101.6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95.9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97.4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97.5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93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94.2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24.8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28.2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26.8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30.8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26.5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59.4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65.599999999999994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75.900000000000006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67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74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 x14ac:dyDescent="0.15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98.3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96.7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96.6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97.2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96.9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85.3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84.2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83.9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84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84.3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118.9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119.5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116.9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117.1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120.5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67.900000000000006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69.8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69.7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70.099999999999994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70.400000000000006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9" t="s">
        <v>178</v>
      </c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  <c r="OC39" s="28" t="s">
        <v>66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  <c r="OC40" s="28" t="s">
        <v>67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  <c r="OC41" s="28" t="s">
        <v>68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  <c r="OC42" s="28" t="s">
        <v>69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  <c r="OC43" s="28" t="s">
        <v>70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  <c r="OC44" s="28" t="s">
        <v>71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  <c r="OC45" s="28" t="s">
        <v>72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9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0"/>
      <c r="NX46" s="121"/>
      <c r="OC46" s="28" t="s">
        <v>73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9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0"/>
      <c r="NX47" s="121"/>
      <c r="OC47" s="28" t="s">
        <v>74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9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1"/>
      <c r="OC48" s="28" t="s">
        <v>75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9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0"/>
      <c r="NX49" s="121"/>
      <c r="OC49" s="28" t="s">
        <v>76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9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1"/>
      <c r="OC50" s="28" t="s">
        <v>77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2"/>
      <c r="NK51" s="123"/>
      <c r="NL51" s="123"/>
      <c r="NM51" s="123"/>
      <c r="NN51" s="123"/>
      <c r="NO51" s="123"/>
      <c r="NP51" s="123"/>
      <c r="NQ51" s="123"/>
      <c r="NR51" s="123"/>
      <c r="NS51" s="123"/>
      <c r="NT51" s="123"/>
      <c r="NU51" s="123"/>
      <c r="NV51" s="123"/>
      <c r="NW51" s="123"/>
      <c r="NX51" s="124"/>
      <c r="OC51" s="28" t="s">
        <v>78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177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 x14ac:dyDescent="0.15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38">
        <f>データ!BZ7</f>
        <v>31551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>
        <f>データ!CA7</f>
        <v>31484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データ!CB7</f>
        <v>34385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データ!CC7</f>
        <v>35196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データ!CD7</f>
        <v>35094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38">
        <f>データ!CK7</f>
        <v>17170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>
        <f>データ!CL7</f>
        <v>16192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データ!CM7</f>
        <v>16387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データ!CN7</f>
        <v>15581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データ!CO7</f>
        <v>16642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45.3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45.4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46.1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49.7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46.8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38.5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37.4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36.4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36.700000000000003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36.5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 x14ac:dyDescent="0.15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38">
        <f>データ!CE7</f>
        <v>32532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>
        <f>データ!CF7</f>
        <v>33492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データ!CG7</f>
        <v>34136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データ!CH7</f>
        <v>34924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データ!CI7</f>
        <v>35788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38">
        <f>データ!CP7</f>
        <v>10037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>
        <f>データ!CQ7</f>
        <v>9976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データ!CR7</f>
        <v>10130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データ!CS7</f>
        <v>10244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データ!CT7</f>
        <v>10602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62.5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63.4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63.4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63.7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63.3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19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18.7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18.3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17.7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17.5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 x14ac:dyDescent="0.15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 x14ac:dyDescent="0.15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1" t="s">
        <v>179</v>
      </c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7" t="str">
        <f>データ!$B$11</f>
        <v>H27</v>
      </c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 t="str">
        <f>データ!$C$11</f>
        <v>H28</v>
      </c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 t="str">
        <f>データ!$D$11</f>
        <v>H29</v>
      </c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 t="str">
        <f>データ!$E$11</f>
        <v>H30</v>
      </c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 t="str">
        <f>データ!$F$11</f>
        <v>R01</v>
      </c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7" t="str">
        <f>データ!$B$11</f>
        <v>H27</v>
      </c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 t="str">
        <f>データ!$C$11</f>
        <v>H28</v>
      </c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 t="str">
        <f>データ!$D$11</f>
        <v>H29</v>
      </c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 t="str">
        <f>データ!$E$11</f>
        <v>H30</v>
      </c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 t="str">
        <f>データ!$F$11</f>
        <v>R01</v>
      </c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7" t="str">
        <f>データ!$B$11</f>
        <v>H27</v>
      </c>
      <c r="JK78" s="147"/>
      <c r="JL78" s="147"/>
      <c r="JM78" s="147"/>
      <c r="JN78" s="147"/>
      <c r="JO78" s="147"/>
      <c r="JP78" s="147"/>
      <c r="JQ78" s="147"/>
      <c r="JR78" s="147"/>
      <c r="JS78" s="147"/>
      <c r="JT78" s="147"/>
      <c r="JU78" s="147"/>
      <c r="JV78" s="147"/>
      <c r="JW78" s="147"/>
      <c r="JX78" s="147"/>
      <c r="JY78" s="147"/>
      <c r="JZ78" s="147"/>
      <c r="KA78" s="147"/>
      <c r="KB78" s="147"/>
      <c r="KC78" s="147" t="str">
        <f>データ!$C$11</f>
        <v>H28</v>
      </c>
      <c r="KD78" s="147"/>
      <c r="KE78" s="147"/>
      <c r="KF78" s="147"/>
      <c r="KG78" s="147"/>
      <c r="KH78" s="147"/>
      <c r="KI78" s="147"/>
      <c r="KJ78" s="147"/>
      <c r="KK78" s="147"/>
      <c r="KL78" s="147"/>
      <c r="KM78" s="147"/>
      <c r="KN78" s="147"/>
      <c r="KO78" s="147"/>
      <c r="KP78" s="147"/>
      <c r="KQ78" s="147"/>
      <c r="KR78" s="147"/>
      <c r="KS78" s="147"/>
      <c r="KT78" s="147"/>
      <c r="KU78" s="147"/>
      <c r="KV78" s="147" t="str">
        <f>データ!$D$11</f>
        <v>H29</v>
      </c>
      <c r="KW78" s="147"/>
      <c r="KX78" s="147"/>
      <c r="KY78" s="147"/>
      <c r="KZ78" s="147"/>
      <c r="LA78" s="147"/>
      <c r="LB78" s="147"/>
      <c r="LC78" s="147"/>
      <c r="LD78" s="147"/>
      <c r="LE78" s="147"/>
      <c r="LF78" s="147"/>
      <c r="LG78" s="147"/>
      <c r="LH78" s="147"/>
      <c r="LI78" s="147"/>
      <c r="LJ78" s="147"/>
      <c r="LK78" s="147"/>
      <c r="LL78" s="147"/>
      <c r="LM78" s="147"/>
      <c r="LN78" s="147"/>
      <c r="LO78" s="147" t="str">
        <f>データ!$E$11</f>
        <v>H30</v>
      </c>
      <c r="LP78" s="147"/>
      <c r="LQ78" s="147"/>
      <c r="LR78" s="147"/>
      <c r="LS78" s="147"/>
      <c r="LT78" s="147"/>
      <c r="LU78" s="147"/>
      <c r="LV78" s="147"/>
      <c r="LW78" s="147"/>
      <c r="LX78" s="147"/>
      <c r="LY78" s="147"/>
      <c r="LZ78" s="147"/>
      <c r="MA78" s="147"/>
      <c r="MB78" s="147"/>
      <c r="MC78" s="147"/>
      <c r="MD78" s="147"/>
      <c r="ME78" s="147"/>
      <c r="MF78" s="147"/>
      <c r="MG78" s="147"/>
      <c r="MH78" s="147" t="str">
        <f>データ!$F$11</f>
        <v>R01</v>
      </c>
      <c r="MI78" s="147"/>
      <c r="MJ78" s="147"/>
      <c r="MK78" s="147"/>
      <c r="ML78" s="147"/>
      <c r="MM78" s="147"/>
      <c r="MN78" s="147"/>
      <c r="MO78" s="147"/>
      <c r="MP78" s="147"/>
      <c r="MQ78" s="147"/>
      <c r="MR78" s="147"/>
      <c r="MS78" s="147"/>
      <c r="MT78" s="147"/>
      <c r="MU78" s="147"/>
      <c r="MV78" s="147"/>
      <c r="MW78" s="147"/>
      <c r="MX78" s="147"/>
      <c r="MY78" s="147"/>
      <c r="MZ78" s="147"/>
      <c r="NA78" s="5"/>
      <c r="NB78" s="5"/>
      <c r="NC78" s="5"/>
      <c r="ND78" s="5"/>
      <c r="NE78" s="5"/>
      <c r="NF78" s="5"/>
      <c r="NG78" s="39"/>
      <c r="NH78" s="27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148" t="s">
        <v>56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1">
        <f>データ!DR7</f>
        <v>62.1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>
        <f>データ!DS7</f>
        <v>63.3</v>
      </c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>
        <f>データ!DT7</f>
        <v>64.3</v>
      </c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>
        <f>データ!DU7</f>
        <v>65.400000000000006</v>
      </c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>
        <f>データ!DV7</f>
        <v>63.8</v>
      </c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8" t="s">
        <v>56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51">
        <f>データ!EC7</f>
        <v>74.2</v>
      </c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>
        <f>データ!ED7</f>
        <v>76</v>
      </c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>
        <f>データ!EE7</f>
        <v>77.2</v>
      </c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>
        <f>データ!EF7</f>
        <v>77.8</v>
      </c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>
        <f>データ!EG7</f>
        <v>69.2</v>
      </c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8" t="s">
        <v>56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52">
        <f>データ!EN7</f>
        <v>49249744</v>
      </c>
      <c r="JK79" s="152"/>
      <c r="JL79" s="152"/>
      <c r="JM79" s="152"/>
      <c r="JN79" s="152"/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>
        <f>データ!EO7</f>
        <v>49514482</v>
      </c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2"/>
      <c r="KO79" s="152"/>
      <c r="KP79" s="152"/>
      <c r="KQ79" s="152"/>
      <c r="KR79" s="152"/>
      <c r="KS79" s="152"/>
      <c r="KT79" s="152"/>
      <c r="KU79" s="152"/>
      <c r="KV79" s="152">
        <f>データ!EP7</f>
        <v>49912677</v>
      </c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2">
        <f>データ!EQ7</f>
        <v>50483092</v>
      </c>
      <c r="LP79" s="152"/>
      <c r="LQ79" s="152"/>
      <c r="LR79" s="152"/>
      <c r="LS79" s="152"/>
      <c r="LT79" s="152"/>
      <c r="LU79" s="152"/>
      <c r="LV79" s="152"/>
      <c r="LW79" s="152"/>
      <c r="LX79" s="152"/>
      <c r="LY79" s="152"/>
      <c r="LZ79" s="152"/>
      <c r="MA79" s="152"/>
      <c r="MB79" s="152"/>
      <c r="MC79" s="152"/>
      <c r="MD79" s="152"/>
      <c r="ME79" s="152"/>
      <c r="MF79" s="152"/>
      <c r="MG79" s="152"/>
      <c r="MH79" s="152">
        <f>データ!ER7</f>
        <v>60006025</v>
      </c>
      <c r="MI79" s="152"/>
      <c r="MJ79" s="152"/>
      <c r="MK79" s="152"/>
      <c r="ML79" s="152"/>
      <c r="MM79" s="152"/>
      <c r="MN79" s="152"/>
      <c r="MO79" s="152"/>
      <c r="MP79" s="152"/>
      <c r="MQ79" s="152"/>
      <c r="MR79" s="152"/>
      <c r="MS79" s="152"/>
      <c r="MT79" s="152"/>
      <c r="MU79" s="152"/>
      <c r="MV79" s="152"/>
      <c r="MW79" s="152"/>
      <c r="MX79" s="152"/>
      <c r="MY79" s="152"/>
      <c r="MZ79" s="152"/>
      <c r="NA79" s="5"/>
      <c r="NB79" s="5"/>
      <c r="NC79" s="5"/>
      <c r="ND79" s="5"/>
      <c r="NE79" s="5"/>
      <c r="NF79" s="5"/>
      <c r="NG79" s="39"/>
      <c r="NH79" s="27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148" t="s">
        <v>58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1">
        <f>データ!DW7</f>
        <v>52.4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>
        <f>データ!DX7</f>
        <v>52.5</v>
      </c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>
        <f>データ!DY7</f>
        <v>53.5</v>
      </c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>
        <f>データ!DZ7</f>
        <v>54.1</v>
      </c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>
        <f>データ!EA7</f>
        <v>54.6</v>
      </c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8" t="s">
        <v>58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51">
        <f>データ!EH7</f>
        <v>69.2</v>
      </c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>
        <f>データ!EI7</f>
        <v>69.7</v>
      </c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>
        <f>データ!EJ7</f>
        <v>71.3</v>
      </c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>
        <f>データ!EK7</f>
        <v>71.400000000000006</v>
      </c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>
        <f>データ!EL7</f>
        <v>71.7</v>
      </c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8" t="s">
        <v>58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52">
        <f>データ!ES7</f>
        <v>35730958</v>
      </c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>
        <f>データ!ET7</f>
        <v>37752628</v>
      </c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>
        <f>データ!EU7</f>
        <v>39094598</v>
      </c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>
        <f>データ!EV7</f>
        <v>40683727</v>
      </c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>
        <f>データ!EW7</f>
        <v>41891213</v>
      </c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5"/>
      <c r="NB80" s="5"/>
      <c r="NC80" s="5"/>
      <c r="ND80" s="5"/>
      <c r="NE80" s="5"/>
      <c r="NF80" s="5"/>
      <c r="NG80" s="39"/>
      <c r="NH80" s="27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 x14ac:dyDescent="0.15">
      <c r="B85" t="s">
        <v>83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xJ536GPQSiXl4klscStyuuNVVW3lgQ3xpPsl3HtdsaKGsji+PKvRDJL1v9sRxeJNSwdq2j0XQb8b15+gYDcVqg==" saltValue="W4ZQ3B+YToMmPleycxkHcg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5703125" customWidth="1"/>
    <col min="2" max="7" width="11.85546875" customWidth="1"/>
    <col min="8" max="10" width="15.85546875" bestFit="1" customWidth="1"/>
    <col min="11" max="153" width="11.85546875" customWidth="1"/>
    <col min="154" max="154" width="10.85546875" customWidth="1"/>
  </cols>
  <sheetData>
    <row r="1" spans="1:154" x14ac:dyDescent="0.15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104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8" t="s">
        <v>105</v>
      </c>
      <c r="AI4" s="159"/>
      <c r="AJ4" s="159"/>
      <c r="AK4" s="159"/>
      <c r="AL4" s="159"/>
      <c r="AM4" s="159"/>
      <c r="AN4" s="159"/>
      <c r="AO4" s="159"/>
      <c r="AP4" s="159"/>
      <c r="AQ4" s="159"/>
      <c r="AR4" s="160"/>
      <c r="AS4" s="154" t="s">
        <v>106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4" t="s">
        <v>107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8" t="s">
        <v>108</v>
      </c>
      <c r="BP4" s="159"/>
      <c r="BQ4" s="159"/>
      <c r="BR4" s="159"/>
      <c r="BS4" s="159"/>
      <c r="BT4" s="159"/>
      <c r="BU4" s="159"/>
      <c r="BV4" s="159"/>
      <c r="BW4" s="159"/>
      <c r="BX4" s="159"/>
      <c r="BY4" s="160"/>
      <c r="BZ4" s="153" t="s">
        <v>109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4" t="s">
        <v>110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111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112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8" t="s">
        <v>113</v>
      </c>
      <c r="DS4" s="159"/>
      <c r="DT4" s="159"/>
      <c r="DU4" s="159"/>
      <c r="DV4" s="159"/>
      <c r="DW4" s="159"/>
      <c r="DX4" s="159"/>
      <c r="DY4" s="159"/>
      <c r="DZ4" s="159"/>
      <c r="EA4" s="159"/>
      <c r="EB4" s="160"/>
      <c r="EC4" s="153" t="s">
        <v>114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115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 x14ac:dyDescent="0.15">
      <c r="A5" s="48" t="s">
        <v>116</v>
      </c>
      <c r="B5" s="61"/>
      <c r="C5" s="61"/>
      <c r="D5" s="61"/>
      <c r="E5" s="61"/>
      <c r="F5" s="61"/>
      <c r="G5" s="61"/>
      <c r="H5" s="62" t="s">
        <v>117</v>
      </c>
      <c r="I5" s="62" t="s">
        <v>118</v>
      </c>
      <c r="J5" s="62" t="s">
        <v>119</v>
      </c>
      <c r="K5" s="62" t="s">
        <v>1</v>
      </c>
      <c r="L5" s="62" t="s">
        <v>2</v>
      </c>
      <c r="M5" s="62" t="s">
        <v>3</v>
      </c>
      <c r="N5" s="62" t="s">
        <v>120</v>
      </c>
      <c r="O5" s="62" t="s">
        <v>5</v>
      </c>
      <c r="P5" s="62" t="s">
        <v>121</v>
      </c>
      <c r="Q5" s="62" t="s">
        <v>122</v>
      </c>
      <c r="R5" s="62" t="s">
        <v>123</v>
      </c>
      <c r="S5" s="62" t="s">
        <v>124</v>
      </c>
      <c r="T5" s="62" t="s">
        <v>125</v>
      </c>
      <c r="U5" s="62" t="s">
        <v>126</v>
      </c>
      <c r="V5" s="62" t="s">
        <v>127</v>
      </c>
      <c r="W5" s="62" t="s">
        <v>128</v>
      </c>
      <c r="X5" s="62" t="s">
        <v>129</v>
      </c>
      <c r="Y5" s="62" t="s">
        <v>130</v>
      </c>
      <c r="Z5" s="62" t="s">
        <v>131</v>
      </c>
      <c r="AA5" s="62" t="s">
        <v>132</v>
      </c>
      <c r="AB5" s="62" t="s">
        <v>133</v>
      </c>
      <c r="AC5" s="62" t="s">
        <v>134</v>
      </c>
      <c r="AD5" s="62" t="s">
        <v>135</v>
      </c>
      <c r="AE5" s="62" t="s">
        <v>136</v>
      </c>
      <c r="AF5" s="62" t="s">
        <v>137</v>
      </c>
      <c r="AG5" s="62" t="s">
        <v>138</v>
      </c>
      <c r="AH5" s="62" t="s">
        <v>139</v>
      </c>
      <c r="AI5" s="62" t="s">
        <v>140</v>
      </c>
      <c r="AJ5" s="62" t="s">
        <v>141</v>
      </c>
      <c r="AK5" s="62" t="s">
        <v>142</v>
      </c>
      <c r="AL5" s="62" t="s">
        <v>143</v>
      </c>
      <c r="AM5" s="62" t="s">
        <v>144</v>
      </c>
      <c r="AN5" s="62" t="s">
        <v>145</v>
      </c>
      <c r="AO5" s="62" t="s">
        <v>146</v>
      </c>
      <c r="AP5" s="62" t="s">
        <v>147</v>
      </c>
      <c r="AQ5" s="62" t="s">
        <v>148</v>
      </c>
      <c r="AR5" s="62" t="s">
        <v>149</v>
      </c>
      <c r="AS5" s="62" t="s">
        <v>139</v>
      </c>
      <c r="AT5" s="62" t="s">
        <v>140</v>
      </c>
      <c r="AU5" s="62" t="s">
        <v>141</v>
      </c>
      <c r="AV5" s="62" t="s">
        <v>150</v>
      </c>
      <c r="AW5" s="62" t="s">
        <v>151</v>
      </c>
      <c r="AX5" s="62" t="s">
        <v>144</v>
      </c>
      <c r="AY5" s="62" t="s">
        <v>145</v>
      </c>
      <c r="AZ5" s="62" t="s">
        <v>146</v>
      </c>
      <c r="BA5" s="62" t="s">
        <v>147</v>
      </c>
      <c r="BB5" s="62" t="s">
        <v>148</v>
      </c>
      <c r="BC5" s="62" t="s">
        <v>149</v>
      </c>
      <c r="BD5" s="62" t="s">
        <v>152</v>
      </c>
      <c r="BE5" s="62" t="s">
        <v>153</v>
      </c>
      <c r="BF5" s="62" t="s">
        <v>141</v>
      </c>
      <c r="BG5" s="62" t="s">
        <v>150</v>
      </c>
      <c r="BH5" s="62" t="s">
        <v>143</v>
      </c>
      <c r="BI5" s="62" t="s">
        <v>144</v>
      </c>
      <c r="BJ5" s="62" t="s">
        <v>145</v>
      </c>
      <c r="BK5" s="62" t="s">
        <v>146</v>
      </c>
      <c r="BL5" s="62" t="s">
        <v>147</v>
      </c>
      <c r="BM5" s="62" t="s">
        <v>148</v>
      </c>
      <c r="BN5" s="62" t="s">
        <v>149</v>
      </c>
      <c r="BO5" s="62" t="s">
        <v>152</v>
      </c>
      <c r="BP5" s="62" t="s">
        <v>153</v>
      </c>
      <c r="BQ5" s="62" t="s">
        <v>154</v>
      </c>
      <c r="BR5" s="62" t="s">
        <v>142</v>
      </c>
      <c r="BS5" s="62" t="s">
        <v>151</v>
      </c>
      <c r="BT5" s="62" t="s">
        <v>144</v>
      </c>
      <c r="BU5" s="62" t="s">
        <v>145</v>
      </c>
      <c r="BV5" s="62" t="s">
        <v>146</v>
      </c>
      <c r="BW5" s="62" t="s">
        <v>147</v>
      </c>
      <c r="BX5" s="62" t="s">
        <v>148</v>
      </c>
      <c r="BY5" s="62" t="s">
        <v>149</v>
      </c>
      <c r="BZ5" s="62" t="s">
        <v>139</v>
      </c>
      <c r="CA5" s="62" t="s">
        <v>140</v>
      </c>
      <c r="CB5" s="62" t="s">
        <v>141</v>
      </c>
      <c r="CC5" s="62" t="s">
        <v>142</v>
      </c>
      <c r="CD5" s="62" t="s">
        <v>151</v>
      </c>
      <c r="CE5" s="62" t="s">
        <v>144</v>
      </c>
      <c r="CF5" s="62" t="s">
        <v>145</v>
      </c>
      <c r="CG5" s="62" t="s">
        <v>146</v>
      </c>
      <c r="CH5" s="62" t="s">
        <v>147</v>
      </c>
      <c r="CI5" s="62" t="s">
        <v>148</v>
      </c>
      <c r="CJ5" s="62" t="s">
        <v>149</v>
      </c>
      <c r="CK5" s="62" t="s">
        <v>139</v>
      </c>
      <c r="CL5" s="62" t="s">
        <v>153</v>
      </c>
      <c r="CM5" s="62" t="s">
        <v>141</v>
      </c>
      <c r="CN5" s="62" t="s">
        <v>150</v>
      </c>
      <c r="CO5" s="62" t="s">
        <v>143</v>
      </c>
      <c r="CP5" s="62" t="s">
        <v>144</v>
      </c>
      <c r="CQ5" s="62" t="s">
        <v>145</v>
      </c>
      <c r="CR5" s="62" t="s">
        <v>146</v>
      </c>
      <c r="CS5" s="62" t="s">
        <v>147</v>
      </c>
      <c r="CT5" s="62" t="s">
        <v>148</v>
      </c>
      <c r="CU5" s="62" t="s">
        <v>149</v>
      </c>
      <c r="CV5" s="62" t="s">
        <v>139</v>
      </c>
      <c r="CW5" s="62" t="s">
        <v>140</v>
      </c>
      <c r="CX5" s="62" t="s">
        <v>154</v>
      </c>
      <c r="CY5" s="62" t="s">
        <v>150</v>
      </c>
      <c r="CZ5" s="62" t="s">
        <v>143</v>
      </c>
      <c r="DA5" s="62" t="s">
        <v>144</v>
      </c>
      <c r="DB5" s="62" t="s">
        <v>145</v>
      </c>
      <c r="DC5" s="62" t="s">
        <v>146</v>
      </c>
      <c r="DD5" s="62" t="s">
        <v>147</v>
      </c>
      <c r="DE5" s="62" t="s">
        <v>148</v>
      </c>
      <c r="DF5" s="62" t="s">
        <v>149</v>
      </c>
      <c r="DG5" s="62" t="s">
        <v>139</v>
      </c>
      <c r="DH5" s="62" t="s">
        <v>140</v>
      </c>
      <c r="DI5" s="62" t="s">
        <v>154</v>
      </c>
      <c r="DJ5" s="62" t="s">
        <v>150</v>
      </c>
      <c r="DK5" s="62" t="s">
        <v>143</v>
      </c>
      <c r="DL5" s="62" t="s">
        <v>144</v>
      </c>
      <c r="DM5" s="62" t="s">
        <v>145</v>
      </c>
      <c r="DN5" s="62" t="s">
        <v>146</v>
      </c>
      <c r="DO5" s="62" t="s">
        <v>147</v>
      </c>
      <c r="DP5" s="62" t="s">
        <v>148</v>
      </c>
      <c r="DQ5" s="62" t="s">
        <v>149</v>
      </c>
      <c r="DR5" s="62" t="s">
        <v>152</v>
      </c>
      <c r="DS5" s="62" t="s">
        <v>140</v>
      </c>
      <c r="DT5" s="62" t="s">
        <v>154</v>
      </c>
      <c r="DU5" s="62" t="s">
        <v>142</v>
      </c>
      <c r="DV5" s="62" t="s">
        <v>151</v>
      </c>
      <c r="DW5" s="62" t="s">
        <v>144</v>
      </c>
      <c r="DX5" s="62" t="s">
        <v>145</v>
      </c>
      <c r="DY5" s="62" t="s">
        <v>146</v>
      </c>
      <c r="DZ5" s="62" t="s">
        <v>147</v>
      </c>
      <c r="EA5" s="62" t="s">
        <v>148</v>
      </c>
      <c r="EB5" s="62" t="s">
        <v>149</v>
      </c>
      <c r="EC5" s="62" t="s">
        <v>139</v>
      </c>
      <c r="ED5" s="62" t="s">
        <v>153</v>
      </c>
      <c r="EE5" s="62" t="s">
        <v>154</v>
      </c>
      <c r="EF5" s="62" t="s">
        <v>150</v>
      </c>
      <c r="EG5" s="62" t="s">
        <v>151</v>
      </c>
      <c r="EH5" s="62" t="s">
        <v>144</v>
      </c>
      <c r="EI5" s="62" t="s">
        <v>145</v>
      </c>
      <c r="EJ5" s="62" t="s">
        <v>146</v>
      </c>
      <c r="EK5" s="62" t="s">
        <v>147</v>
      </c>
      <c r="EL5" s="62" t="s">
        <v>148</v>
      </c>
      <c r="EM5" s="62" t="s">
        <v>155</v>
      </c>
      <c r="EN5" s="62" t="s">
        <v>152</v>
      </c>
      <c r="EO5" s="62" t="s">
        <v>140</v>
      </c>
      <c r="EP5" s="62" t="s">
        <v>154</v>
      </c>
      <c r="EQ5" s="62" t="s">
        <v>150</v>
      </c>
      <c r="ER5" s="62" t="s">
        <v>151</v>
      </c>
      <c r="ES5" s="62" t="s">
        <v>144</v>
      </c>
      <c r="ET5" s="62" t="s">
        <v>145</v>
      </c>
      <c r="EU5" s="62" t="s">
        <v>146</v>
      </c>
      <c r="EV5" s="62" t="s">
        <v>147</v>
      </c>
      <c r="EW5" s="62" t="s">
        <v>148</v>
      </c>
      <c r="EX5" s="62" t="s">
        <v>149</v>
      </c>
    </row>
    <row r="6" spans="1:154" s="67" customFormat="1" x14ac:dyDescent="0.15">
      <c r="A6" s="48" t="s">
        <v>156</v>
      </c>
      <c r="B6" s="63">
        <f>B8</f>
        <v>2019</v>
      </c>
      <c r="C6" s="63">
        <f t="shared" ref="C6:M6" si="2">C8</f>
        <v>172057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5" t="str">
        <f>IF(H8&lt;&gt;I8,H8,"")&amp;IF(I8&lt;&gt;J8,I8,"")&amp;"　"&amp;J8</f>
        <v>石川県珠洲市　珠洲市総合病院</v>
      </c>
      <c r="I6" s="156"/>
      <c r="J6" s="157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 t="str">
        <f>O8</f>
        <v>非設置</v>
      </c>
      <c r="P6" s="63" t="str">
        <f>P8</f>
        <v>直営</v>
      </c>
      <c r="Q6" s="64">
        <f t="shared" ref="Q6:AG6" si="3">Q8</f>
        <v>13</v>
      </c>
      <c r="R6" s="63" t="str">
        <f t="shared" si="3"/>
        <v>-</v>
      </c>
      <c r="S6" s="63" t="str">
        <f t="shared" si="3"/>
        <v>ド 透 訓</v>
      </c>
      <c r="T6" s="63" t="str">
        <f t="shared" si="3"/>
        <v>救 臨 へ 災</v>
      </c>
      <c r="U6" s="64">
        <f>U8</f>
        <v>14074</v>
      </c>
      <c r="V6" s="64">
        <f>V8</f>
        <v>12865</v>
      </c>
      <c r="W6" s="63" t="str">
        <f>W8</f>
        <v>非該当</v>
      </c>
      <c r="X6" s="63" t="str">
        <f t="shared" si="3"/>
        <v>１０：１</v>
      </c>
      <c r="Y6" s="64">
        <f t="shared" si="3"/>
        <v>156</v>
      </c>
      <c r="Z6" s="64" t="str">
        <f t="shared" si="3"/>
        <v>-</v>
      </c>
      <c r="AA6" s="64">
        <f t="shared" si="3"/>
        <v>7</v>
      </c>
      <c r="AB6" s="64" t="str">
        <f t="shared" si="3"/>
        <v>-</v>
      </c>
      <c r="AC6" s="64" t="str">
        <f t="shared" si="3"/>
        <v>-</v>
      </c>
      <c r="AD6" s="64">
        <f t="shared" si="3"/>
        <v>163</v>
      </c>
      <c r="AE6" s="64">
        <f t="shared" si="3"/>
        <v>154</v>
      </c>
      <c r="AF6" s="64" t="str">
        <f t="shared" si="3"/>
        <v>-</v>
      </c>
      <c r="AG6" s="64">
        <f t="shared" si="3"/>
        <v>154</v>
      </c>
      <c r="AH6" s="65">
        <f>IF(AH8="-",NA(),AH8)</f>
        <v>100.4</v>
      </c>
      <c r="AI6" s="65">
        <f t="shared" ref="AI6:AQ6" si="4">IF(AI8="-",NA(),AI8)</f>
        <v>101.6</v>
      </c>
      <c r="AJ6" s="65">
        <f t="shared" si="4"/>
        <v>101.3</v>
      </c>
      <c r="AK6" s="65">
        <f t="shared" si="4"/>
        <v>98.1</v>
      </c>
      <c r="AL6" s="65">
        <f t="shared" si="4"/>
        <v>101.6</v>
      </c>
      <c r="AM6" s="65">
        <f t="shared" si="4"/>
        <v>98.3</v>
      </c>
      <c r="AN6" s="65">
        <f t="shared" si="4"/>
        <v>96.7</v>
      </c>
      <c r="AO6" s="65">
        <f t="shared" si="4"/>
        <v>96.6</v>
      </c>
      <c r="AP6" s="65">
        <f t="shared" si="4"/>
        <v>97.2</v>
      </c>
      <c r="AQ6" s="65">
        <f t="shared" si="4"/>
        <v>96.9</v>
      </c>
      <c r="AR6" s="65" t="str">
        <f>IF(AR8="-","【-】","【"&amp;SUBSTITUTE(TEXT(AR8,"#,##0.0"),"-","△")&amp;"】")</f>
        <v>【98.2】</v>
      </c>
      <c r="AS6" s="65">
        <f>IF(AS8="-",NA(),AS8)</f>
        <v>95.9</v>
      </c>
      <c r="AT6" s="65">
        <f t="shared" ref="AT6:BB6" si="5">IF(AT8="-",NA(),AT8)</f>
        <v>97.4</v>
      </c>
      <c r="AU6" s="65">
        <f t="shared" si="5"/>
        <v>97.5</v>
      </c>
      <c r="AV6" s="65">
        <f t="shared" si="5"/>
        <v>93</v>
      </c>
      <c r="AW6" s="65">
        <f t="shared" si="5"/>
        <v>94.2</v>
      </c>
      <c r="AX6" s="65">
        <f t="shared" si="5"/>
        <v>85.3</v>
      </c>
      <c r="AY6" s="65">
        <f t="shared" si="5"/>
        <v>84.2</v>
      </c>
      <c r="AZ6" s="65">
        <f t="shared" si="5"/>
        <v>83.9</v>
      </c>
      <c r="BA6" s="65">
        <f t="shared" si="5"/>
        <v>84</v>
      </c>
      <c r="BB6" s="65">
        <f t="shared" si="5"/>
        <v>84.3</v>
      </c>
      <c r="BC6" s="65" t="str">
        <f>IF(BC8="-","【-】","【"&amp;SUBSTITUTE(TEXT(BC8,"#,##0.0"),"-","△")&amp;"】")</f>
        <v>【89.5】</v>
      </c>
      <c r="BD6" s="65">
        <f>IF(BD8="-",NA(),BD8)</f>
        <v>24.8</v>
      </c>
      <c r="BE6" s="65">
        <f t="shared" ref="BE6:BM6" si="6">IF(BE8="-",NA(),BE8)</f>
        <v>28.2</v>
      </c>
      <c r="BF6" s="65">
        <f t="shared" si="6"/>
        <v>26.8</v>
      </c>
      <c r="BG6" s="65">
        <f t="shared" si="6"/>
        <v>30.8</v>
      </c>
      <c r="BH6" s="65">
        <f t="shared" si="6"/>
        <v>26.5</v>
      </c>
      <c r="BI6" s="65">
        <f t="shared" si="6"/>
        <v>118.9</v>
      </c>
      <c r="BJ6" s="65">
        <f t="shared" si="6"/>
        <v>119.5</v>
      </c>
      <c r="BK6" s="65">
        <f t="shared" si="6"/>
        <v>116.9</v>
      </c>
      <c r="BL6" s="65">
        <f t="shared" si="6"/>
        <v>117.1</v>
      </c>
      <c r="BM6" s="65">
        <f t="shared" si="6"/>
        <v>120.5</v>
      </c>
      <c r="BN6" s="65" t="str">
        <f>IF(BN8="-","【-】","【"&amp;SUBSTITUTE(TEXT(BN8,"#,##0.0"),"-","△")&amp;"】")</f>
        <v>【59.6】</v>
      </c>
      <c r="BO6" s="65">
        <f>IF(BO8="-",NA(),BO8)</f>
        <v>59.4</v>
      </c>
      <c r="BP6" s="65">
        <f t="shared" ref="BP6:BX6" si="7">IF(BP8="-",NA(),BP8)</f>
        <v>65.599999999999994</v>
      </c>
      <c r="BQ6" s="65">
        <f t="shared" si="7"/>
        <v>75.900000000000006</v>
      </c>
      <c r="BR6" s="65">
        <f t="shared" si="7"/>
        <v>67</v>
      </c>
      <c r="BS6" s="65">
        <f t="shared" si="7"/>
        <v>74</v>
      </c>
      <c r="BT6" s="65">
        <f t="shared" si="7"/>
        <v>67.900000000000006</v>
      </c>
      <c r="BU6" s="65">
        <f t="shared" si="7"/>
        <v>69.8</v>
      </c>
      <c r="BV6" s="65">
        <f t="shared" si="7"/>
        <v>69.7</v>
      </c>
      <c r="BW6" s="65">
        <f t="shared" si="7"/>
        <v>70.099999999999994</v>
      </c>
      <c r="BX6" s="65">
        <f t="shared" si="7"/>
        <v>70.400000000000006</v>
      </c>
      <c r="BY6" s="65" t="str">
        <f>IF(BY8="-","【-】","【"&amp;SUBSTITUTE(TEXT(BY8,"#,##0.0"),"-","△")&amp;"】")</f>
        <v>【74.7】</v>
      </c>
      <c r="BZ6" s="66">
        <f>IF(BZ8="-",NA(),BZ8)</f>
        <v>31551</v>
      </c>
      <c r="CA6" s="66">
        <f t="shared" ref="CA6:CI6" si="8">IF(CA8="-",NA(),CA8)</f>
        <v>31484</v>
      </c>
      <c r="CB6" s="66">
        <f t="shared" si="8"/>
        <v>34385</v>
      </c>
      <c r="CC6" s="66">
        <f t="shared" si="8"/>
        <v>35196</v>
      </c>
      <c r="CD6" s="66">
        <f t="shared" si="8"/>
        <v>35094</v>
      </c>
      <c r="CE6" s="66">
        <f t="shared" si="8"/>
        <v>32532</v>
      </c>
      <c r="CF6" s="66">
        <f t="shared" si="8"/>
        <v>33492</v>
      </c>
      <c r="CG6" s="66">
        <f t="shared" si="8"/>
        <v>34136</v>
      </c>
      <c r="CH6" s="66">
        <f t="shared" si="8"/>
        <v>34924</v>
      </c>
      <c r="CI6" s="66">
        <f t="shared" si="8"/>
        <v>35788</v>
      </c>
      <c r="CJ6" s="65" t="str">
        <f>IF(CJ8="-","【-】","【"&amp;SUBSTITUTE(TEXT(CJ8,"#,##0"),"-","△")&amp;"】")</f>
        <v>【53,621】</v>
      </c>
      <c r="CK6" s="66">
        <f>IF(CK8="-",NA(),CK8)</f>
        <v>17170</v>
      </c>
      <c r="CL6" s="66">
        <f t="shared" ref="CL6:CT6" si="9">IF(CL8="-",NA(),CL8)</f>
        <v>16192</v>
      </c>
      <c r="CM6" s="66">
        <f t="shared" si="9"/>
        <v>16387</v>
      </c>
      <c r="CN6" s="66">
        <f t="shared" si="9"/>
        <v>15581</v>
      </c>
      <c r="CO6" s="66">
        <f t="shared" si="9"/>
        <v>16642</v>
      </c>
      <c r="CP6" s="66">
        <f t="shared" si="9"/>
        <v>10037</v>
      </c>
      <c r="CQ6" s="66">
        <f t="shared" si="9"/>
        <v>9976</v>
      </c>
      <c r="CR6" s="66">
        <f t="shared" si="9"/>
        <v>10130</v>
      </c>
      <c r="CS6" s="66">
        <f t="shared" si="9"/>
        <v>10244</v>
      </c>
      <c r="CT6" s="66">
        <f t="shared" si="9"/>
        <v>10602</v>
      </c>
      <c r="CU6" s="65" t="str">
        <f>IF(CU8="-","【-】","【"&amp;SUBSTITUTE(TEXT(CU8,"#,##0"),"-","△")&amp;"】")</f>
        <v>【15,586】</v>
      </c>
      <c r="CV6" s="65">
        <f>IF(CV8="-",NA(),CV8)</f>
        <v>45.3</v>
      </c>
      <c r="CW6" s="65">
        <f t="shared" ref="CW6:DE6" si="10">IF(CW8="-",NA(),CW8)</f>
        <v>45.4</v>
      </c>
      <c r="CX6" s="65">
        <f t="shared" si="10"/>
        <v>46.1</v>
      </c>
      <c r="CY6" s="65">
        <f t="shared" si="10"/>
        <v>49.7</v>
      </c>
      <c r="CZ6" s="65">
        <f t="shared" si="10"/>
        <v>46.8</v>
      </c>
      <c r="DA6" s="65">
        <f t="shared" si="10"/>
        <v>62.5</v>
      </c>
      <c r="DB6" s="65">
        <f t="shared" si="10"/>
        <v>63.4</v>
      </c>
      <c r="DC6" s="65">
        <f t="shared" si="10"/>
        <v>63.4</v>
      </c>
      <c r="DD6" s="65">
        <f t="shared" si="10"/>
        <v>63.7</v>
      </c>
      <c r="DE6" s="65">
        <f t="shared" si="10"/>
        <v>63.3</v>
      </c>
      <c r="DF6" s="65" t="str">
        <f>IF(DF8="-","【-】","【"&amp;SUBSTITUTE(TEXT(DF8,"#,##0.0"),"-","△")&amp;"】")</f>
        <v>【54.6】</v>
      </c>
      <c r="DG6" s="65">
        <f>IF(DG8="-",NA(),DG8)</f>
        <v>38.5</v>
      </c>
      <c r="DH6" s="65">
        <f t="shared" ref="DH6:DP6" si="11">IF(DH8="-",NA(),DH8)</f>
        <v>37.4</v>
      </c>
      <c r="DI6" s="65">
        <f t="shared" si="11"/>
        <v>36.4</v>
      </c>
      <c r="DJ6" s="65">
        <f t="shared" si="11"/>
        <v>36.700000000000003</v>
      </c>
      <c r="DK6" s="65">
        <f t="shared" si="11"/>
        <v>36.5</v>
      </c>
      <c r="DL6" s="65">
        <f t="shared" si="11"/>
        <v>19</v>
      </c>
      <c r="DM6" s="65">
        <f t="shared" si="11"/>
        <v>18.7</v>
      </c>
      <c r="DN6" s="65">
        <f t="shared" si="11"/>
        <v>18.3</v>
      </c>
      <c r="DO6" s="65">
        <f t="shared" si="11"/>
        <v>17.7</v>
      </c>
      <c r="DP6" s="65">
        <f t="shared" si="11"/>
        <v>17.5</v>
      </c>
      <c r="DQ6" s="65" t="str">
        <f>IF(DQ8="-","【-】","【"&amp;SUBSTITUTE(TEXT(DQ8,"#,##0.0"),"-","△")&amp;"】")</f>
        <v>【25.0】</v>
      </c>
      <c r="DR6" s="65">
        <f>IF(DR8="-",NA(),DR8)</f>
        <v>62.1</v>
      </c>
      <c r="DS6" s="65">
        <f t="shared" ref="DS6:EA6" si="12">IF(DS8="-",NA(),DS8)</f>
        <v>63.3</v>
      </c>
      <c r="DT6" s="65">
        <f t="shared" si="12"/>
        <v>64.3</v>
      </c>
      <c r="DU6" s="65">
        <f t="shared" si="12"/>
        <v>65.400000000000006</v>
      </c>
      <c r="DV6" s="65">
        <f t="shared" si="12"/>
        <v>63.8</v>
      </c>
      <c r="DW6" s="65">
        <f t="shared" si="12"/>
        <v>52.4</v>
      </c>
      <c r="DX6" s="65">
        <f t="shared" si="12"/>
        <v>52.5</v>
      </c>
      <c r="DY6" s="65">
        <f t="shared" si="12"/>
        <v>53.5</v>
      </c>
      <c r="DZ6" s="65">
        <f t="shared" si="12"/>
        <v>54.1</v>
      </c>
      <c r="EA6" s="65">
        <f t="shared" si="12"/>
        <v>54.6</v>
      </c>
      <c r="EB6" s="65" t="str">
        <f>IF(EB8="-","【-】","【"&amp;SUBSTITUTE(TEXT(EB8,"#,##0.0"),"-","△")&amp;"】")</f>
        <v>【53.5】</v>
      </c>
      <c r="EC6" s="65">
        <f>IF(EC8="-",NA(),EC8)</f>
        <v>74.2</v>
      </c>
      <c r="ED6" s="65">
        <f t="shared" ref="ED6:EL6" si="13">IF(ED8="-",NA(),ED8)</f>
        <v>76</v>
      </c>
      <c r="EE6" s="65">
        <f t="shared" si="13"/>
        <v>77.2</v>
      </c>
      <c r="EF6" s="65">
        <f t="shared" si="13"/>
        <v>77.8</v>
      </c>
      <c r="EG6" s="65">
        <f t="shared" si="13"/>
        <v>69.2</v>
      </c>
      <c r="EH6" s="65">
        <f t="shared" si="13"/>
        <v>69.2</v>
      </c>
      <c r="EI6" s="65">
        <f t="shared" si="13"/>
        <v>69.7</v>
      </c>
      <c r="EJ6" s="65">
        <f t="shared" si="13"/>
        <v>71.3</v>
      </c>
      <c r="EK6" s="65">
        <f t="shared" si="13"/>
        <v>71.400000000000006</v>
      </c>
      <c r="EL6" s="65">
        <f t="shared" si="13"/>
        <v>71.7</v>
      </c>
      <c r="EM6" s="65" t="str">
        <f>IF(EM8="-","【-】","【"&amp;SUBSTITUTE(TEXT(EM8,"#,##0.0"),"-","△")&amp;"】")</f>
        <v>【70.0】</v>
      </c>
      <c r="EN6" s="66">
        <f>IF(EN8="-",NA(),EN8)</f>
        <v>49249744</v>
      </c>
      <c r="EO6" s="66">
        <f t="shared" ref="EO6:EW6" si="14">IF(EO8="-",NA(),EO8)</f>
        <v>49514482</v>
      </c>
      <c r="EP6" s="66">
        <f t="shared" si="14"/>
        <v>49912677</v>
      </c>
      <c r="EQ6" s="66">
        <f t="shared" si="14"/>
        <v>50483092</v>
      </c>
      <c r="ER6" s="66">
        <f t="shared" si="14"/>
        <v>60006025</v>
      </c>
      <c r="ES6" s="66">
        <f t="shared" si="14"/>
        <v>35730958</v>
      </c>
      <c r="ET6" s="66">
        <f t="shared" si="14"/>
        <v>37752628</v>
      </c>
      <c r="EU6" s="66">
        <f t="shared" si="14"/>
        <v>39094598</v>
      </c>
      <c r="EV6" s="66">
        <f t="shared" si="14"/>
        <v>40683727</v>
      </c>
      <c r="EW6" s="66">
        <f t="shared" si="14"/>
        <v>41891213</v>
      </c>
      <c r="EX6" s="66" t="str">
        <f>IF(EX8="-","【-】","【"&amp;SUBSTITUTE(TEXT(EX8,"#,##0"),"-","△")&amp;"】")</f>
        <v>【48,132,898】</v>
      </c>
    </row>
    <row r="7" spans="1:154" s="67" customFormat="1" x14ac:dyDescent="0.15">
      <c r="A7" s="48" t="s">
        <v>157</v>
      </c>
      <c r="B7" s="63">
        <f t="shared" ref="B7:AG7" si="15">B8</f>
        <v>2019</v>
      </c>
      <c r="C7" s="63">
        <f t="shared" si="15"/>
        <v>172057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 t="str">
        <f>O8</f>
        <v>非設置</v>
      </c>
      <c r="P7" s="63" t="str">
        <f>P8</f>
        <v>直営</v>
      </c>
      <c r="Q7" s="64">
        <f t="shared" si="15"/>
        <v>13</v>
      </c>
      <c r="R7" s="63" t="str">
        <f t="shared" si="15"/>
        <v>-</v>
      </c>
      <c r="S7" s="63" t="str">
        <f t="shared" si="15"/>
        <v>ド 透 訓</v>
      </c>
      <c r="T7" s="63" t="str">
        <f t="shared" si="15"/>
        <v>救 臨 へ 災</v>
      </c>
      <c r="U7" s="64">
        <f>U8</f>
        <v>14074</v>
      </c>
      <c r="V7" s="64">
        <f>V8</f>
        <v>12865</v>
      </c>
      <c r="W7" s="63" t="str">
        <f>W8</f>
        <v>非該当</v>
      </c>
      <c r="X7" s="63" t="str">
        <f t="shared" si="15"/>
        <v>１０：１</v>
      </c>
      <c r="Y7" s="64">
        <f t="shared" si="15"/>
        <v>156</v>
      </c>
      <c r="Z7" s="64" t="str">
        <f t="shared" si="15"/>
        <v>-</v>
      </c>
      <c r="AA7" s="64">
        <f t="shared" si="15"/>
        <v>7</v>
      </c>
      <c r="AB7" s="64" t="str">
        <f t="shared" si="15"/>
        <v>-</v>
      </c>
      <c r="AC7" s="64" t="str">
        <f t="shared" si="15"/>
        <v>-</v>
      </c>
      <c r="AD7" s="64">
        <f t="shared" si="15"/>
        <v>163</v>
      </c>
      <c r="AE7" s="64">
        <f t="shared" si="15"/>
        <v>154</v>
      </c>
      <c r="AF7" s="64" t="str">
        <f t="shared" si="15"/>
        <v>-</v>
      </c>
      <c r="AG7" s="64">
        <f t="shared" si="15"/>
        <v>154</v>
      </c>
      <c r="AH7" s="65">
        <f>AH8</f>
        <v>100.4</v>
      </c>
      <c r="AI7" s="65">
        <f t="shared" ref="AI7:AQ7" si="16">AI8</f>
        <v>101.6</v>
      </c>
      <c r="AJ7" s="65">
        <f t="shared" si="16"/>
        <v>101.3</v>
      </c>
      <c r="AK7" s="65">
        <f t="shared" si="16"/>
        <v>98.1</v>
      </c>
      <c r="AL7" s="65">
        <f t="shared" si="16"/>
        <v>101.6</v>
      </c>
      <c r="AM7" s="65">
        <f t="shared" si="16"/>
        <v>98.3</v>
      </c>
      <c r="AN7" s="65">
        <f t="shared" si="16"/>
        <v>96.7</v>
      </c>
      <c r="AO7" s="65">
        <f t="shared" si="16"/>
        <v>96.6</v>
      </c>
      <c r="AP7" s="65">
        <f t="shared" si="16"/>
        <v>97.2</v>
      </c>
      <c r="AQ7" s="65">
        <f t="shared" si="16"/>
        <v>96.9</v>
      </c>
      <c r="AR7" s="65"/>
      <c r="AS7" s="65">
        <f>AS8</f>
        <v>95.9</v>
      </c>
      <c r="AT7" s="65">
        <f t="shared" ref="AT7:BB7" si="17">AT8</f>
        <v>97.4</v>
      </c>
      <c r="AU7" s="65">
        <f t="shared" si="17"/>
        <v>97.5</v>
      </c>
      <c r="AV7" s="65">
        <f t="shared" si="17"/>
        <v>93</v>
      </c>
      <c r="AW7" s="65">
        <f t="shared" si="17"/>
        <v>94.2</v>
      </c>
      <c r="AX7" s="65">
        <f t="shared" si="17"/>
        <v>85.3</v>
      </c>
      <c r="AY7" s="65">
        <f t="shared" si="17"/>
        <v>84.2</v>
      </c>
      <c r="AZ7" s="65">
        <f t="shared" si="17"/>
        <v>83.9</v>
      </c>
      <c r="BA7" s="65">
        <f t="shared" si="17"/>
        <v>84</v>
      </c>
      <c r="BB7" s="65">
        <f t="shared" si="17"/>
        <v>84.3</v>
      </c>
      <c r="BC7" s="65"/>
      <c r="BD7" s="65">
        <f>BD8</f>
        <v>24.8</v>
      </c>
      <c r="BE7" s="65">
        <f t="shared" ref="BE7:BM7" si="18">BE8</f>
        <v>28.2</v>
      </c>
      <c r="BF7" s="65">
        <f t="shared" si="18"/>
        <v>26.8</v>
      </c>
      <c r="BG7" s="65">
        <f t="shared" si="18"/>
        <v>30.8</v>
      </c>
      <c r="BH7" s="65">
        <f t="shared" si="18"/>
        <v>26.5</v>
      </c>
      <c r="BI7" s="65">
        <f t="shared" si="18"/>
        <v>118.9</v>
      </c>
      <c r="BJ7" s="65">
        <f t="shared" si="18"/>
        <v>119.5</v>
      </c>
      <c r="BK7" s="65">
        <f t="shared" si="18"/>
        <v>116.9</v>
      </c>
      <c r="BL7" s="65">
        <f t="shared" si="18"/>
        <v>117.1</v>
      </c>
      <c r="BM7" s="65">
        <f t="shared" si="18"/>
        <v>120.5</v>
      </c>
      <c r="BN7" s="65"/>
      <c r="BO7" s="65">
        <f>BO8</f>
        <v>59.4</v>
      </c>
      <c r="BP7" s="65">
        <f t="shared" ref="BP7:BX7" si="19">BP8</f>
        <v>65.599999999999994</v>
      </c>
      <c r="BQ7" s="65">
        <f t="shared" si="19"/>
        <v>75.900000000000006</v>
      </c>
      <c r="BR7" s="65">
        <f t="shared" si="19"/>
        <v>67</v>
      </c>
      <c r="BS7" s="65">
        <f t="shared" si="19"/>
        <v>74</v>
      </c>
      <c r="BT7" s="65">
        <f t="shared" si="19"/>
        <v>67.900000000000006</v>
      </c>
      <c r="BU7" s="65">
        <f t="shared" si="19"/>
        <v>69.8</v>
      </c>
      <c r="BV7" s="65">
        <f t="shared" si="19"/>
        <v>69.7</v>
      </c>
      <c r="BW7" s="65">
        <f t="shared" si="19"/>
        <v>70.099999999999994</v>
      </c>
      <c r="BX7" s="65">
        <f t="shared" si="19"/>
        <v>70.400000000000006</v>
      </c>
      <c r="BY7" s="65"/>
      <c r="BZ7" s="66">
        <f>BZ8</f>
        <v>31551</v>
      </c>
      <c r="CA7" s="66">
        <f t="shared" ref="CA7:CI7" si="20">CA8</f>
        <v>31484</v>
      </c>
      <c r="CB7" s="66">
        <f t="shared" si="20"/>
        <v>34385</v>
      </c>
      <c r="CC7" s="66">
        <f t="shared" si="20"/>
        <v>35196</v>
      </c>
      <c r="CD7" s="66">
        <f t="shared" si="20"/>
        <v>35094</v>
      </c>
      <c r="CE7" s="66">
        <f t="shared" si="20"/>
        <v>32532</v>
      </c>
      <c r="CF7" s="66">
        <f t="shared" si="20"/>
        <v>33492</v>
      </c>
      <c r="CG7" s="66">
        <f t="shared" si="20"/>
        <v>34136</v>
      </c>
      <c r="CH7" s="66">
        <f t="shared" si="20"/>
        <v>34924</v>
      </c>
      <c r="CI7" s="66">
        <f t="shared" si="20"/>
        <v>35788</v>
      </c>
      <c r="CJ7" s="65"/>
      <c r="CK7" s="66">
        <f>CK8</f>
        <v>17170</v>
      </c>
      <c r="CL7" s="66">
        <f t="shared" ref="CL7:CT7" si="21">CL8</f>
        <v>16192</v>
      </c>
      <c r="CM7" s="66">
        <f t="shared" si="21"/>
        <v>16387</v>
      </c>
      <c r="CN7" s="66">
        <f t="shared" si="21"/>
        <v>15581</v>
      </c>
      <c r="CO7" s="66">
        <f t="shared" si="21"/>
        <v>16642</v>
      </c>
      <c r="CP7" s="66">
        <f t="shared" si="21"/>
        <v>10037</v>
      </c>
      <c r="CQ7" s="66">
        <f t="shared" si="21"/>
        <v>9976</v>
      </c>
      <c r="CR7" s="66">
        <f t="shared" si="21"/>
        <v>10130</v>
      </c>
      <c r="CS7" s="66">
        <f t="shared" si="21"/>
        <v>10244</v>
      </c>
      <c r="CT7" s="66">
        <f t="shared" si="21"/>
        <v>10602</v>
      </c>
      <c r="CU7" s="65"/>
      <c r="CV7" s="65">
        <f>CV8</f>
        <v>45.3</v>
      </c>
      <c r="CW7" s="65">
        <f t="shared" ref="CW7:DE7" si="22">CW8</f>
        <v>45.4</v>
      </c>
      <c r="CX7" s="65">
        <f t="shared" si="22"/>
        <v>46.1</v>
      </c>
      <c r="CY7" s="65">
        <f t="shared" si="22"/>
        <v>49.7</v>
      </c>
      <c r="CZ7" s="65">
        <f t="shared" si="22"/>
        <v>46.8</v>
      </c>
      <c r="DA7" s="65">
        <f t="shared" si="22"/>
        <v>62.5</v>
      </c>
      <c r="DB7" s="65">
        <f t="shared" si="22"/>
        <v>63.4</v>
      </c>
      <c r="DC7" s="65">
        <f t="shared" si="22"/>
        <v>63.4</v>
      </c>
      <c r="DD7" s="65">
        <f t="shared" si="22"/>
        <v>63.7</v>
      </c>
      <c r="DE7" s="65">
        <f t="shared" si="22"/>
        <v>63.3</v>
      </c>
      <c r="DF7" s="65"/>
      <c r="DG7" s="65">
        <f>DG8</f>
        <v>38.5</v>
      </c>
      <c r="DH7" s="65">
        <f t="shared" ref="DH7:DP7" si="23">DH8</f>
        <v>37.4</v>
      </c>
      <c r="DI7" s="65">
        <f t="shared" si="23"/>
        <v>36.4</v>
      </c>
      <c r="DJ7" s="65">
        <f t="shared" si="23"/>
        <v>36.700000000000003</v>
      </c>
      <c r="DK7" s="65">
        <f t="shared" si="23"/>
        <v>36.5</v>
      </c>
      <c r="DL7" s="65">
        <f t="shared" si="23"/>
        <v>19</v>
      </c>
      <c r="DM7" s="65">
        <f t="shared" si="23"/>
        <v>18.7</v>
      </c>
      <c r="DN7" s="65">
        <f t="shared" si="23"/>
        <v>18.3</v>
      </c>
      <c r="DO7" s="65">
        <f t="shared" si="23"/>
        <v>17.7</v>
      </c>
      <c r="DP7" s="65">
        <f t="shared" si="23"/>
        <v>17.5</v>
      </c>
      <c r="DQ7" s="65"/>
      <c r="DR7" s="65">
        <f>DR8</f>
        <v>62.1</v>
      </c>
      <c r="DS7" s="65">
        <f t="shared" ref="DS7:EA7" si="24">DS8</f>
        <v>63.3</v>
      </c>
      <c r="DT7" s="65">
        <f t="shared" si="24"/>
        <v>64.3</v>
      </c>
      <c r="DU7" s="65">
        <f t="shared" si="24"/>
        <v>65.400000000000006</v>
      </c>
      <c r="DV7" s="65">
        <f t="shared" si="24"/>
        <v>63.8</v>
      </c>
      <c r="DW7" s="65">
        <f t="shared" si="24"/>
        <v>52.4</v>
      </c>
      <c r="DX7" s="65">
        <f t="shared" si="24"/>
        <v>52.5</v>
      </c>
      <c r="DY7" s="65">
        <f t="shared" si="24"/>
        <v>53.5</v>
      </c>
      <c r="DZ7" s="65">
        <f t="shared" si="24"/>
        <v>54.1</v>
      </c>
      <c r="EA7" s="65">
        <f t="shared" si="24"/>
        <v>54.6</v>
      </c>
      <c r="EB7" s="65"/>
      <c r="EC7" s="65">
        <f>EC8</f>
        <v>74.2</v>
      </c>
      <c r="ED7" s="65">
        <f t="shared" ref="ED7:EL7" si="25">ED8</f>
        <v>76</v>
      </c>
      <c r="EE7" s="65">
        <f t="shared" si="25"/>
        <v>77.2</v>
      </c>
      <c r="EF7" s="65">
        <f t="shared" si="25"/>
        <v>77.8</v>
      </c>
      <c r="EG7" s="65">
        <f t="shared" si="25"/>
        <v>69.2</v>
      </c>
      <c r="EH7" s="65">
        <f t="shared" si="25"/>
        <v>69.2</v>
      </c>
      <c r="EI7" s="65">
        <f t="shared" si="25"/>
        <v>69.7</v>
      </c>
      <c r="EJ7" s="65">
        <f t="shared" si="25"/>
        <v>71.3</v>
      </c>
      <c r="EK7" s="65">
        <f t="shared" si="25"/>
        <v>71.400000000000006</v>
      </c>
      <c r="EL7" s="65">
        <f t="shared" si="25"/>
        <v>71.7</v>
      </c>
      <c r="EM7" s="65"/>
      <c r="EN7" s="66">
        <f>EN8</f>
        <v>49249744</v>
      </c>
      <c r="EO7" s="66">
        <f t="shared" ref="EO7:EW7" si="26">EO8</f>
        <v>49514482</v>
      </c>
      <c r="EP7" s="66">
        <f t="shared" si="26"/>
        <v>49912677</v>
      </c>
      <c r="EQ7" s="66">
        <f t="shared" si="26"/>
        <v>50483092</v>
      </c>
      <c r="ER7" s="66">
        <f t="shared" si="26"/>
        <v>60006025</v>
      </c>
      <c r="ES7" s="66">
        <f t="shared" si="26"/>
        <v>35730958</v>
      </c>
      <c r="ET7" s="66">
        <f t="shared" si="26"/>
        <v>37752628</v>
      </c>
      <c r="EU7" s="66">
        <f t="shared" si="26"/>
        <v>39094598</v>
      </c>
      <c r="EV7" s="66">
        <f t="shared" si="26"/>
        <v>40683727</v>
      </c>
      <c r="EW7" s="66">
        <f t="shared" si="26"/>
        <v>41891213</v>
      </c>
      <c r="EX7" s="66"/>
    </row>
    <row r="8" spans="1:154" s="67" customFormat="1" x14ac:dyDescent="0.15">
      <c r="A8" s="48"/>
      <c r="B8" s="68">
        <v>2019</v>
      </c>
      <c r="C8" s="68">
        <v>172057</v>
      </c>
      <c r="D8" s="68">
        <v>46</v>
      </c>
      <c r="E8" s="68">
        <v>6</v>
      </c>
      <c r="F8" s="68">
        <v>0</v>
      </c>
      <c r="G8" s="68">
        <v>1</v>
      </c>
      <c r="H8" s="68" t="s">
        <v>158</v>
      </c>
      <c r="I8" s="68" t="s">
        <v>159</v>
      </c>
      <c r="J8" s="68" t="s">
        <v>160</v>
      </c>
      <c r="K8" s="68" t="s">
        <v>161</v>
      </c>
      <c r="L8" s="68" t="s">
        <v>162</v>
      </c>
      <c r="M8" s="68" t="s">
        <v>163</v>
      </c>
      <c r="N8" s="68" t="s">
        <v>164</v>
      </c>
      <c r="O8" s="68" t="s">
        <v>165</v>
      </c>
      <c r="P8" s="68" t="s">
        <v>166</v>
      </c>
      <c r="Q8" s="69">
        <v>13</v>
      </c>
      <c r="R8" s="68" t="s">
        <v>38</v>
      </c>
      <c r="S8" s="68" t="s">
        <v>167</v>
      </c>
      <c r="T8" s="68" t="s">
        <v>168</v>
      </c>
      <c r="U8" s="69">
        <v>14074</v>
      </c>
      <c r="V8" s="69">
        <v>12865</v>
      </c>
      <c r="W8" s="68" t="s">
        <v>169</v>
      </c>
      <c r="X8" s="70" t="s">
        <v>170</v>
      </c>
      <c r="Y8" s="69">
        <v>156</v>
      </c>
      <c r="Z8" s="69" t="s">
        <v>38</v>
      </c>
      <c r="AA8" s="69">
        <v>7</v>
      </c>
      <c r="AB8" s="69" t="s">
        <v>38</v>
      </c>
      <c r="AC8" s="69" t="s">
        <v>38</v>
      </c>
      <c r="AD8" s="69">
        <v>163</v>
      </c>
      <c r="AE8" s="69">
        <v>154</v>
      </c>
      <c r="AF8" s="69" t="s">
        <v>38</v>
      </c>
      <c r="AG8" s="69">
        <v>154</v>
      </c>
      <c r="AH8" s="71">
        <v>100.4</v>
      </c>
      <c r="AI8" s="71">
        <v>101.6</v>
      </c>
      <c r="AJ8" s="71">
        <v>101.3</v>
      </c>
      <c r="AK8" s="71">
        <v>98.1</v>
      </c>
      <c r="AL8" s="71">
        <v>101.6</v>
      </c>
      <c r="AM8" s="71">
        <v>98.3</v>
      </c>
      <c r="AN8" s="71">
        <v>96.7</v>
      </c>
      <c r="AO8" s="71">
        <v>96.6</v>
      </c>
      <c r="AP8" s="71">
        <v>97.2</v>
      </c>
      <c r="AQ8" s="71">
        <v>96.9</v>
      </c>
      <c r="AR8" s="71">
        <v>98.2</v>
      </c>
      <c r="AS8" s="71">
        <v>95.9</v>
      </c>
      <c r="AT8" s="71">
        <v>97.4</v>
      </c>
      <c r="AU8" s="71">
        <v>97.5</v>
      </c>
      <c r="AV8" s="71">
        <v>93</v>
      </c>
      <c r="AW8" s="71">
        <v>94.2</v>
      </c>
      <c r="AX8" s="71">
        <v>85.3</v>
      </c>
      <c r="AY8" s="71">
        <v>84.2</v>
      </c>
      <c r="AZ8" s="71">
        <v>83.9</v>
      </c>
      <c r="BA8" s="71">
        <v>84</v>
      </c>
      <c r="BB8" s="71">
        <v>84.3</v>
      </c>
      <c r="BC8" s="71">
        <v>89.5</v>
      </c>
      <c r="BD8" s="72">
        <v>24.8</v>
      </c>
      <c r="BE8" s="72">
        <v>28.2</v>
      </c>
      <c r="BF8" s="72">
        <v>26.8</v>
      </c>
      <c r="BG8" s="72">
        <v>30.8</v>
      </c>
      <c r="BH8" s="72">
        <v>26.5</v>
      </c>
      <c r="BI8" s="72">
        <v>118.9</v>
      </c>
      <c r="BJ8" s="72">
        <v>119.5</v>
      </c>
      <c r="BK8" s="72">
        <v>116.9</v>
      </c>
      <c r="BL8" s="72">
        <v>117.1</v>
      </c>
      <c r="BM8" s="72">
        <v>120.5</v>
      </c>
      <c r="BN8" s="72">
        <v>59.6</v>
      </c>
      <c r="BO8" s="71">
        <v>59.4</v>
      </c>
      <c r="BP8" s="71">
        <v>65.599999999999994</v>
      </c>
      <c r="BQ8" s="71">
        <v>75.900000000000006</v>
      </c>
      <c r="BR8" s="71">
        <v>67</v>
      </c>
      <c r="BS8" s="71">
        <v>74</v>
      </c>
      <c r="BT8" s="71">
        <v>67.900000000000006</v>
      </c>
      <c r="BU8" s="71">
        <v>69.8</v>
      </c>
      <c r="BV8" s="71">
        <v>69.7</v>
      </c>
      <c r="BW8" s="71">
        <v>70.099999999999994</v>
      </c>
      <c r="BX8" s="71">
        <v>70.400000000000006</v>
      </c>
      <c r="BY8" s="71">
        <v>74.7</v>
      </c>
      <c r="BZ8" s="72">
        <v>31551</v>
      </c>
      <c r="CA8" s="72">
        <v>31484</v>
      </c>
      <c r="CB8" s="72">
        <v>34385</v>
      </c>
      <c r="CC8" s="72">
        <v>35196</v>
      </c>
      <c r="CD8" s="72">
        <v>35094</v>
      </c>
      <c r="CE8" s="72">
        <v>32532</v>
      </c>
      <c r="CF8" s="72">
        <v>33492</v>
      </c>
      <c r="CG8" s="72">
        <v>34136</v>
      </c>
      <c r="CH8" s="72">
        <v>34924</v>
      </c>
      <c r="CI8" s="72">
        <v>35788</v>
      </c>
      <c r="CJ8" s="71">
        <v>53621</v>
      </c>
      <c r="CK8" s="72">
        <v>17170</v>
      </c>
      <c r="CL8" s="72">
        <v>16192</v>
      </c>
      <c r="CM8" s="72">
        <v>16387</v>
      </c>
      <c r="CN8" s="72">
        <v>15581</v>
      </c>
      <c r="CO8" s="72">
        <v>16642</v>
      </c>
      <c r="CP8" s="72">
        <v>10037</v>
      </c>
      <c r="CQ8" s="72">
        <v>9976</v>
      </c>
      <c r="CR8" s="72">
        <v>10130</v>
      </c>
      <c r="CS8" s="72">
        <v>10244</v>
      </c>
      <c r="CT8" s="72">
        <v>10602</v>
      </c>
      <c r="CU8" s="71">
        <v>15586</v>
      </c>
      <c r="CV8" s="72">
        <v>45.3</v>
      </c>
      <c r="CW8" s="72">
        <v>45.4</v>
      </c>
      <c r="CX8" s="72">
        <v>46.1</v>
      </c>
      <c r="CY8" s="72">
        <v>49.7</v>
      </c>
      <c r="CZ8" s="72">
        <v>46.8</v>
      </c>
      <c r="DA8" s="72">
        <v>62.5</v>
      </c>
      <c r="DB8" s="72">
        <v>63.4</v>
      </c>
      <c r="DC8" s="72">
        <v>63.4</v>
      </c>
      <c r="DD8" s="72">
        <v>63.7</v>
      </c>
      <c r="DE8" s="72">
        <v>63.3</v>
      </c>
      <c r="DF8" s="72">
        <v>54.6</v>
      </c>
      <c r="DG8" s="72">
        <v>38.5</v>
      </c>
      <c r="DH8" s="72">
        <v>37.4</v>
      </c>
      <c r="DI8" s="72">
        <v>36.4</v>
      </c>
      <c r="DJ8" s="72">
        <v>36.700000000000003</v>
      </c>
      <c r="DK8" s="72">
        <v>36.5</v>
      </c>
      <c r="DL8" s="72">
        <v>19</v>
      </c>
      <c r="DM8" s="72">
        <v>18.7</v>
      </c>
      <c r="DN8" s="72">
        <v>18.3</v>
      </c>
      <c r="DO8" s="72">
        <v>17.7</v>
      </c>
      <c r="DP8" s="72">
        <v>17.5</v>
      </c>
      <c r="DQ8" s="72">
        <v>25</v>
      </c>
      <c r="DR8" s="71">
        <v>62.1</v>
      </c>
      <c r="DS8" s="71">
        <v>63.3</v>
      </c>
      <c r="DT8" s="71">
        <v>64.3</v>
      </c>
      <c r="DU8" s="71">
        <v>65.400000000000006</v>
      </c>
      <c r="DV8" s="71">
        <v>63.8</v>
      </c>
      <c r="DW8" s="71">
        <v>52.4</v>
      </c>
      <c r="DX8" s="71">
        <v>52.5</v>
      </c>
      <c r="DY8" s="71">
        <v>53.5</v>
      </c>
      <c r="DZ8" s="71">
        <v>54.1</v>
      </c>
      <c r="EA8" s="71">
        <v>54.6</v>
      </c>
      <c r="EB8" s="71">
        <v>53.5</v>
      </c>
      <c r="EC8" s="71">
        <v>74.2</v>
      </c>
      <c r="ED8" s="71">
        <v>76</v>
      </c>
      <c r="EE8" s="71">
        <v>77.2</v>
      </c>
      <c r="EF8" s="71">
        <v>77.8</v>
      </c>
      <c r="EG8" s="71">
        <v>69.2</v>
      </c>
      <c r="EH8" s="71">
        <v>69.2</v>
      </c>
      <c r="EI8" s="71">
        <v>69.7</v>
      </c>
      <c r="EJ8" s="71">
        <v>71.3</v>
      </c>
      <c r="EK8" s="71">
        <v>71.400000000000006</v>
      </c>
      <c r="EL8" s="71">
        <v>71.7</v>
      </c>
      <c r="EM8" s="71">
        <v>70</v>
      </c>
      <c r="EN8" s="72">
        <v>49249744</v>
      </c>
      <c r="EO8" s="72">
        <v>49514482</v>
      </c>
      <c r="EP8" s="72">
        <v>49912677</v>
      </c>
      <c r="EQ8" s="72">
        <v>50483092</v>
      </c>
      <c r="ER8" s="72">
        <v>60006025</v>
      </c>
      <c r="ES8" s="72">
        <v>35730958</v>
      </c>
      <c r="ET8" s="72">
        <v>37752628</v>
      </c>
      <c r="EU8" s="72">
        <v>39094598</v>
      </c>
      <c r="EV8" s="72">
        <v>40683727</v>
      </c>
      <c r="EW8" s="72">
        <v>41891213</v>
      </c>
      <c r="EX8" s="72">
        <v>48132898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171</v>
      </c>
      <c r="C10" s="77" t="s">
        <v>172</v>
      </c>
      <c r="D10" s="77" t="s">
        <v>173</v>
      </c>
      <c r="E10" s="77" t="s">
        <v>174</v>
      </c>
      <c r="F10" s="77" t="s">
        <v>175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2021-01-26T04:54:05Z</cp:lastPrinted>
  <dcterms:created xsi:type="dcterms:W3CDTF">2020-12-15T03:53:20Z</dcterms:created>
  <dcterms:modified xsi:type="dcterms:W3CDTF">2021-02-04T01:53:54Z</dcterms:modified>
  <cp:category/>
</cp:coreProperties>
</file>