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F8kzUB0mSfZL7P7FM4nOQOr8mzuadIJ+dXqWQ+IuT+VmgPfsfPo3CDvREveQ4S+jo8AuAW/S14gUW5UwSuZEEw==" workbookSaltValue="MB+uPHAGJj0924aZLeC6Yw=="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<sst xmlns="http://schemas.openxmlformats.org/spreadsheetml/2006/main" count="236" uniqueCount="120">
  <si>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</si>
  <si>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</si>
  <si>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</si>
  <si>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</si>
  <si>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</si>
  <si>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</si>
  <si>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</si>
  <si>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</si>
  <si>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</si>
  <si>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</si>
  <si>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</si>
  <si>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</si>
  <si>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</si>
  <si>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</si>
  <si>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</si>
  <si>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</si>
  <si>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</si>
  <si>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</si>
  <si>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</si>
  <si>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</si>
  <si>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</si>
  <si>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</si>
  <si>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</si>
  <si>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</si>
  <si>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</si>
  <si>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</si>
  <si>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</si>
  <si>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</si>
  <si>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</si>
  <si>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</si>
  <si>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</si>
  <si>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</si>
  <si>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</si>
  <si>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</si>
  <si>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</si>
  <si>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</si>
  <si>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</si>
  <si>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</si>
  <si>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</si>
  <si>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</si>
  <si>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</si>
  <si>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</si>
  <si>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</si>
  <si>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</si>
  <si>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</si>
  <si>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</si>
  <si>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</si>
  <si>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</si>
  <si>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</si>
  <si>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</si>
  <si>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</si>
  <si>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</si>
  <si>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</si>
  <si>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</si>
  <si>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</si>
  <si>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</si>
  <si>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</si>
  <si>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</si>
  <si>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</si>
  <si>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</si>
  <si>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</si>
  <si>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</si>
  <si>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</si>
  <si>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</si>
  <si>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</si>
  <si>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</si>
  <si>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</si>
  <si>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</si>
  <si>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</si>
  <si>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</si>
  <si>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</si>
  <si>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</si>
  <si>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</si>
  <si>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</si>
  <si>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</si>
  <si>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</si>
  <si>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</si>
  <si>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</si>
  <si>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</si>
  <si>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</si>
  <si>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</si>
  <si>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</si>
  <si>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</si>
  <si>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</si>
  <si>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</si>
  <si>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</si>
  <si>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</si>
  <si>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</si>
  <si>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</si>
  <si>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</si>
  <si>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</si>
  <si>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</si>
  <si>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</si>
  <si>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</si>
  <si>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</si>
  <si>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</si>
  <si>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</si>
  <si>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</si>
  <si>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</si>
  <si>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</si>
  <si>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</si>
  <si>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</si>
  <si>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</si>
  <si>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</si>
  <si>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</si>
  <si>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</si>
  <si>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</si>
  <si>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</si>
  <si>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</si>
  <si>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</si>
  <si>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</si>
  <si>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</si>
  <si>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</si>
  <si>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</si>
  <si>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</si>
  <si>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</si>
  <si>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</si>
  <si>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法定耐用年数（50年）を超えた管渠はないが、巡回点検や、カメラ調査等により適宜修繕や清掃を実施していく。
　処理場、ポンプ場の機械電気設備が耐用年数を超過しており、令和2年度までは長寿命化修繕計画により順次改築更新を実施し、令和3年度以降は新しく策定するストックマネジメント計画により、管渠も含めた全設備の改築更新を実施していく。</t>
    <phoneticPr fontId="4"/>
  </si>
  <si>
    <t>　ストックマネジメント計画により、全施設における更新の優先順位を決定し、年度間の建設改良費が平準化するよう実施していく。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令和2年度より公営企業会計へ移行し、経営や資産等の状況を的確に把握して、経営基盤の計画的な強化と財政マネジメントの向上等に取り組む。</t>
    <phoneticPr fontId="4"/>
  </si>
  <si>
    <t>　①収益的収支比率が100％を割り込んでおり、維持管理費や支払利息等の費用を賄い切れていないため、赤字経営と言える。
　④企業債残高対事業規模比率は、企業会計移行に伴う打切り決算の実施による営業収益の減少により、企業債残高の比率が上昇している。
　⑤経費回収率は汚水処理費の減少によりやや上昇しており、類似団体平均とほぼ同じ状況である。
　⑥汚水処理原価は汚水処理費の減少により低下している。
　⑦施設利用率は、全国平均及び類似団体平均より下回っており、処理能力に余裕が生じている。
　⑧水洗化率が低いことについて、供用開始済の地区において未接続世帯が多いことが要因である。後継者不在の高齢世帯も多いため、接続が困難と思われる。</t>
    <rPh sb="96" eb="98">
      <t>エイギョウ</t>
    </rPh>
    <rPh sb="98" eb="100">
      <t>シュウエキ</t>
    </rPh>
    <rPh sb="107" eb="109">
      <t>キギョウ</t>
    </rPh>
    <rPh sb="109" eb="110">
      <t>サイ</t>
    </rPh>
    <rPh sb="110" eb="112">
      <t>ザンダカ</t>
    </rPh>
    <rPh sb="113" eb="115">
      <t>ヒリツ</t>
    </rPh>
    <rPh sb="116" eb="118">
      <t>ジョウショウ</t>
    </rPh>
    <rPh sb="139" eb="141">
      <t>ゲンショウ</t>
    </rPh>
    <rPh sb="146" eb="148">
      <t>ジョウショウ</t>
    </rPh>
    <rPh sb="187" eb="189">
      <t>ゲンショウ</t>
    </rPh>
    <rPh sb="192" eb="19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</si>
</sst>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0.65</c:v>
                </c:pt>
                <c:pt idx="1">
                  <c:v>0</c:v>
                </c:pt>
                <c:pt idx="2">
                  <c:v>0</c:v>
                </c:pt>
                <c:pt idx="3">
                  <c:v>0</c:v>
                </c:pt>
                <c:pt idx="4">
                  <c:v>0</c:v>
                </c:pt>
              </c:numCache>
            </c:numRef>
          </c:val>
          <c:extLst>
            <c:ext xmlns:c16="http://schemas.microsoft.com/office/drawing/2014/chart" uri="{C3380CC4-5D6E-409C-BE32-E72D297353CC}">
              <c16:uniqueId val="{00000000-B7F0-41C2-8357-E1458BF849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B7F0-41C2-8357-E1458BF849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36.11</c:v>
                </c:pt>
                <c:pt idx="1">
                  <c:v>38.49</c:v>
                </c:pt>
                <c:pt idx="2">
                  <c:v>43.02</c:v>
                </c:pt>
                <c:pt idx="3">
                  <c:v>41.4</c:v>
                </c:pt>
                <c:pt idx="4">
                  <c:v>36.67</c:v>
                </c:pt>
              </c:numCache>
            </c:numRef>
          </c:val>
          <c:extLst>
            <c:ext xmlns:c16="http://schemas.microsoft.com/office/drawing/2014/chart" uri="{C3380CC4-5D6E-409C-BE32-E72D297353CC}">
              <c16:uniqueId val="{00000000-54E7-488D-B886-AC5AB9F3D2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54E7-488D-B886-AC5AB9F3D2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62.67</c:v>
                </c:pt>
                <c:pt idx="1">
                  <c:v>63.64</c:v>
                </c:pt>
                <c:pt idx="2">
                  <c:v>64.91</c:v>
                </c:pt>
                <c:pt idx="3">
                  <c:v>65.959999999999994</c:v>
                </c:pt>
                <c:pt idx="4">
                  <c:v>67.599999999999994</c:v>
                </c:pt>
              </c:numCache>
            </c:numRef>
          </c:val>
          <c:extLst>
            <c:ext xmlns:c16="http://schemas.microsoft.com/office/drawing/2014/chart" uri="{C3380CC4-5D6E-409C-BE32-E72D297353CC}">
              <c16:uniqueId val="{00000000-2C55-4079-A9D4-B877BB0E78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2C55-4079-A9D4-B877BB0E78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61.41</c:v>
                </c:pt>
                <c:pt idx="1">
                  <c:v>63.36</c:v>
                </c:pt>
                <c:pt idx="2">
                  <c:v>59.96</c:v>
                </c:pt>
                <c:pt idx="3">
                  <c:v>60.94</c:v>
                </c:pt>
                <c:pt idx="4">
                  <c:v>68.53</c:v>
                </c:pt>
              </c:numCache>
            </c:numRef>
          </c:val>
          <c:extLst>
            <c:ext xmlns:c16="http://schemas.microsoft.com/office/drawing/2014/chart" uri="{C3380CC4-5D6E-409C-BE32-E72D297353CC}">
              <c16:uniqueId val="{00000000-07BF-4D91-936B-9AEA5F786E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F-4D91-936B-9AEA5F786E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A-47A5-86F3-4F41C0228C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A-47A5-86F3-4F41C0228C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08-4D8E-8D54-6B57C6DB9F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08-4D8E-8D54-6B57C6DB9F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7-4C00-9398-D8F4C01515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7-4C00-9398-D8F4C01515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C-49FE-99DD-236EBE3E7E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C-49FE-99DD-236EBE3E7E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1868.1</c:v>
                </c:pt>
                <c:pt idx="1">
                  <c:v>329.46</c:v>
                </c:pt>
                <c:pt idx="2">
                  <c:v>278.01</c:v>
                </c:pt>
                <c:pt idx="3">
                  <c:v>203.2</c:v>
                </c:pt>
                <c:pt idx="4">
                  <c:v>374.74</c:v>
                </c:pt>
              </c:numCache>
            </c:numRef>
          </c:val>
          <c:extLst>
            <c:ext xmlns:c16="http://schemas.microsoft.com/office/drawing/2014/chart" uri="{C3380CC4-5D6E-409C-BE32-E72D297353CC}">
              <c16:uniqueId val="{00000000-15E6-4B65-A1BE-E77C89A18C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15E6-4B65-A1BE-E77C89A18C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66.349999999999994</c:v>
                </c:pt>
                <c:pt idx="1">
                  <c:v>74.34</c:v>
                </c:pt>
                <c:pt idx="2">
                  <c:v>100</c:v>
                </c:pt>
                <c:pt idx="3">
                  <c:v>76.94</c:v>
                </c:pt>
                <c:pt idx="4">
                  <c:v>80.099999999999994</c:v>
                </c:pt>
              </c:numCache>
            </c:numRef>
          </c:val>
          <c:extLst>
            <c:ext xmlns:c16="http://schemas.microsoft.com/office/drawing/2014/chart" uri="{C3380CC4-5D6E-409C-BE32-E72D297353CC}">
              <c16:uniqueId val="{00000000-C60C-4F56-9662-83E5E50633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C60C-4F56-9662-83E5E50633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270.18</c:v>
                </c:pt>
                <c:pt idx="1">
                  <c:v>238.73</c:v>
                </c:pt>
                <c:pt idx="2">
                  <c:v>171.97</c:v>
                </c:pt>
                <c:pt idx="3">
                  <c:v>225.69</c:v>
                </c:pt>
                <c:pt idx="4">
                  <c:v>180.64</c:v>
                </c:pt>
              </c:numCache>
            </c:numRef>
          </c:val>
          <c:extLst>
            <c:ext xmlns:c16="http://schemas.microsoft.com/office/drawing/2014/chart" uri="{C3380CC4-5D6E-409C-BE32-E72D297353CC}">
              <c16:uniqueId val="{00000000-5697-40F3-9259-719C643B6A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5697-40F3-9259-719C643B6A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珠洲市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14074</v>
      </c>
      <c r="AM8" s="69"/>
      <c r="AN8" s="69"/>
      <c r="AO8" s="69"/>
      <c r="AP8" s="69"/>
      <c r="AQ8" s="69"/>
      <c r="AR8" s="69"/>
      <c r="AS8" s="69"/>
      <c r="AT8" s="68">
        <f>データ!T6</f>
        <v>247.2</v>
      </c>
      <c r="AU8" s="68"/>
      <c r="AV8" s="68"/>
      <c r="AW8" s="68"/>
      <c r="AX8" s="68"/>
      <c r="AY8" s="68"/>
      <c r="AZ8" s="68"/>
      <c r="BA8" s="68"/>
      <c r="BB8" s="68">
        <f>データ!U6</f>
        <v>56.93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46.2</v>
      </c>
      <c r="Q10" s="68"/>
      <c r="R10" s="68"/>
      <c r="S10" s="68"/>
      <c r="T10" s="68"/>
      <c r="U10" s="68"/>
      <c r="V10" s="68"/>
      <c r="W10" s="68">
        <f>データ!Q6</f>
        <v>84.76</v>
      </c>
      <c r="X10" s="68"/>
      <c r="Y10" s="68"/>
      <c r="Z10" s="68"/>
      <c r="AA10" s="68"/>
      <c r="AB10" s="68"/>
      <c r="AC10" s="68"/>
      <c r="AD10" s="69">
        <f>データ!R6</f>
        <v>3520</v>
      </c>
      <c r="AE10" s="69"/>
      <c r="AF10" s="69"/>
      <c r="AG10" s="69"/>
      <c r="AH10" s="69"/>
      <c r="AI10" s="69"/>
      <c r="AJ10" s="69"/>
      <c r="AK10" s="2"/>
      <c r="AL10" s="69">
        <f>データ!V6</f>
        <v>6429</v>
      </c>
      <c r="AM10" s="69"/>
      <c r="AN10" s="69"/>
      <c r="AO10" s="69"/>
      <c r="AP10" s="69"/>
      <c r="AQ10" s="69"/>
      <c r="AR10" s="69"/>
      <c r="AS10" s="69"/>
      <c r="AT10" s="68">
        <f>データ!W6</f>
        <v>4.05</v>
      </c>
      <c r="AU10" s="68"/>
      <c r="AV10" s="68"/>
      <c r="AW10" s="68"/>
      <c r="AX10" s="68"/>
      <c r="AY10" s="68"/>
      <c r="AZ10" s="68"/>
      <c r="BA10" s="68"/>
      <c r="BB10" s="68">
        <f>データ!X6</f>
        <v>1587.41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muet/h42LHQL5AZ8axRsyehiHgAzWMI27hPPjLyvjBfia5FgGUhsnIy1CrGjsy8qL+vMLMKRfUsA8iQRFj40gg==" saltValue="kER9LrvRbBqtr2Ic2zDA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172057</v>
      </c>
      <c r="D6" s="33">
        <f t="shared" si="3"/>
        <v>47</v>
      </c>
      <c r="E6" s="33">
        <f t="shared" si="3"/>
        <v>17</v>
      </c>
      <c r="F6" s="33">
        <f t="shared" si="3"/>
        <v>1</v>
      </c>
      <c r="G6" s="33">
        <f t="shared" si="3"/>
        <v>0</v>
      </c>
      <c r="H6" s="33" t="str">
        <f t="shared" si="3"/>
        <v>石川県　珠洲市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46.2</v>
      </c>
      <c r="Q6" s="34">
        <f t="shared" si="3"/>
        <v>84.76</v>
      </c>
      <c r="R6" s="34">
        <f t="shared" si="3"/>
        <v>3520</v>
      </c>
      <c r="S6" s="34">
        <f t="shared" si="3"/>
        <v>14074</v>
      </c>
      <c r="T6" s="34">
        <f t="shared" si="3"/>
        <v>247.2</v>
      </c>
      <c r="U6" s="34">
        <f t="shared" si="3"/>
        <v>56.93</v>
      </c>
      <c r="V6" s="34">
        <f t="shared" si="3"/>
        <v>6429</v>
      </c>
      <c r="W6" s="34">
        <f t="shared" si="3"/>
        <v>4.05</v>
      </c>
      <c r="X6" s="34">
        <f t="shared" si="3"/>
        <v>1587.41</v>
      </c>
      <c r="Y6" s="35">
        <f>IF(Y7="",NA(),Y7)</f>
        <v>61.41</v>
      </c>
      <c r="Z6" s="35">
        <f t="shared" ref="Z6:AH6" si="4">IF(Z7="",NA(),Z7)</f>
        <v>63.36</v>
      </c>
      <c r="AA6" s="35">
        <f t="shared" si="4"/>
        <v>59.96</v>
      </c>
      <c r="AB6" s="35">
        <f t="shared" si="4"/>
        <v>60.94</v>
      </c>
      <c r="AC6" s="35">
        <f t="shared" si="4"/>
        <v>68.53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1868.1</v>
      </c>
      <c r="BG6" s="35">
        <f t="shared" ref="BG6:BO6" si="7">IF(BG7="",NA(),BG7)</f>
        <v>329.46</v>
      </c>
      <c r="BH6" s="35">
        <f t="shared" si="7"/>
        <v>278.01</v>
      </c>
      <c r="BI6" s="35">
        <f t="shared" si="7"/>
        <v>203.2</v>
      </c>
      <c r="BJ6" s="35">
        <f t="shared" si="7"/>
        <v>374.74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66.349999999999994</v>
      </c>
      <c r="BR6" s="35">
        <f t="shared" ref="BR6:BZ6" si="8">IF(BR7="",NA(),BR7)</f>
        <v>74.34</v>
      </c>
      <c r="BS6" s="35">
        <f t="shared" si="8"/>
        <v>100</v>
      </c>
      <c r="BT6" s="35">
        <f t="shared" si="8"/>
        <v>76.94</v>
      </c>
      <c r="BU6" s="35">
        <f t="shared" si="8"/>
        <v>80.099999999999994</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270.18</v>
      </c>
      <c r="CC6" s="35">
        <f t="shared" ref="CC6:CK6" si="9">IF(CC7="",NA(),CC7)</f>
        <v>238.73</v>
      </c>
      <c r="CD6" s="35">
        <f t="shared" si="9"/>
        <v>171.97</v>
      </c>
      <c r="CE6" s="35">
        <f t="shared" si="9"/>
        <v>225.69</v>
      </c>
      <c r="CF6" s="35">
        <f t="shared" si="9"/>
        <v>180.64</v>
      </c>
      <c r="CG6" s="35">
        <f t="shared" si="9"/>
        <v>250.84</v>
      </c>
      <c r="CH6" s="35">
        <f t="shared" si="9"/>
        <v>235.61</v>
      </c>
      <c r="CI6" s="35">
        <f t="shared" si="9"/>
        <v>216.21</v>
      </c>
      <c r="CJ6" s="35">
        <f t="shared" si="9"/>
        <v>220.31</v>
      </c>
      <c r="CK6" s="35">
        <f t="shared" si="9"/>
        <v>230.95</v>
      </c>
      <c r="CL6" s="34" t="str">
        <f>IF(CL7="","",IF(CL7="-","【-】","【"&amp;SUBSTITUTE(TEXT(CL7,"#,##0.00"),"-","△")&amp;"】"))</f>
        <v>【136.15】</v>
      </c>
      <c r="CM6" s="35">
        <f>IF(CM7="",NA(),CM7)</f>
        <v>36.11</v>
      </c>
      <c r="CN6" s="35">
        <f t="shared" ref="CN6:CV6" si="10">IF(CN7="",NA(),CN7)</f>
        <v>38.49</v>
      </c>
      <c r="CO6" s="35">
        <f t="shared" si="10"/>
        <v>43.02</v>
      </c>
      <c r="CP6" s="35">
        <f t="shared" si="10"/>
        <v>41.4</v>
      </c>
      <c r="CQ6" s="35">
        <f t="shared" si="10"/>
        <v>36.67</v>
      </c>
      <c r="CR6" s="35">
        <f t="shared" si="10"/>
        <v>49.39</v>
      </c>
      <c r="CS6" s="35">
        <f t="shared" si="10"/>
        <v>49.25</v>
      </c>
      <c r="CT6" s="35">
        <f t="shared" si="10"/>
        <v>50.24</v>
      </c>
      <c r="CU6" s="35">
        <f t="shared" si="10"/>
        <v>49.68</v>
      </c>
      <c r="CV6" s="35">
        <f t="shared" si="10"/>
        <v>49.27</v>
      </c>
      <c r="CW6" s="34" t="str">
        <f>IF(CW7="","",IF(CW7="-","【-】","【"&amp;SUBSTITUTE(TEXT(CW7,"#,##0.00"),"-","△")&amp;"】"))</f>
        <v>【59.64】</v>
      </c>
      <c r="CX6" s="35">
        <f>IF(CX7="",NA(),CX7)</f>
        <v>62.67</v>
      </c>
      <c r="CY6" s="35">
        <f t="shared" ref="CY6:DG6" si="11">IF(CY7="",NA(),CY7)</f>
        <v>63.64</v>
      </c>
      <c r="CZ6" s="35">
        <f t="shared" si="11"/>
        <v>64.91</v>
      </c>
      <c r="DA6" s="35">
        <f t="shared" si="11"/>
        <v>65.959999999999994</v>
      </c>
      <c r="DB6" s="35">
        <f t="shared" si="11"/>
        <v>67.599999999999994</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0.65</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172057</v>
      </c>
      <c r="D7" s="37">
        <v>47</v>
      </c>
      <c r="E7" s="37">
        <v>17</v>
      </c>
      <c r="F7" s="37">
        <v>1</v>
      </c>
      <c r="G7" s="37">
        <v>0</v>
      </c>
      <c r="H7" s="37" t="s">
        <v>98</v>
      </c>
      <c r="I7" s="37" t="s">
        <v>99</v>
      </c>
      <c r="J7" s="37" t="s">
        <v>100</v>
      </c>
      <c r="K7" s="37" t="s">
        <v>101</v>
      </c>
      <c r="L7" s="37" t="s">
        <v>102</v>
      </c>
      <c r="M7" s="37" t="s">
        <v>103</v>
      </c>
      <c r="N7" s="38" t="s">
        <v>104</v>
      </c>
      <c r="O7" s="38" t="s">
        <v>105</v>
      </c>
      <c r="P7" s="38">
        <v>46.2</v>
      </c>
      <c r="Q7" s="38">
        <v>84.76</v>
      </c>
      <c r="R7" s="38">
        <v>3520</v>
      </c>
      <c r="S7" s="38">
        <v>14074</v>
      </c>
      <c r="T7" s="38">
        <v>247.2</v>
      </c>
      <c r="U7" s="38">
        <v>56.93</v>
      </c>
      <c r="V7" s="38">
        <v>6429</v>
      </c>
      <c r="W7" s="38">
        <v>4.05</v>
      </c>
      <c r="X7" s="38">
        <v>1587.41</v>
      </c>
      <c r="Y7" s="38">
        <v>61.41</v>
      </c>
      <c r="Z7" s="38">
        <v>63.36</v>
      </c>
      <c r="AA7" s="38">
        <v>59.96</v>
      </c>
      <c r="AB7" s="38">
        <v>60.94</v>
      </c>
      <c r="AC7" s="38">
        <v>68.53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1868.1</v>
      </c>
      <c r="BG7" s="38">
        <v>329.46</v>
      </c>
      <c r="BH7" s="38">
        <v>278.01</v>
      </c>
      <c r="BI7" s="38">
        <v>203.2</v>
      </c>
      <c r="BJ7" s="38">
        <v>374.74</v>
      </c>
      <c r="BK7" s="38">
        <v>1162.3599999999999</v>
      </c>
      <c r="BL7" s="38">
        <v>1047.6500000000001</v>
      </c>
      <c r="BM7" s="38">
        <v>1124.26</v>
      </c>
      <c r="BN7" s="38">
        <v>1048.23</v>
      </c>
      <c r="BO7" s="38">
        <v>1130.42</v>
      </c>
      <c r="BP7" s="38">
        <v>682.51</v>
      </c>
      <c r="BQ7" s="38">
        <v>66.349999999999994</v>
      </c>
      <c r="BR7" s="38">
        <v>74.34</v>
      </c>
      <c r="BS7" s="38">
        <v>100</v>
      </c>
      <c r="BT7" s="38">
        <v>76.94</v>
      </c>
      <c r="BU7" s="38">
        <v>80.099999999999994</v>
      </c>
      <c r="BV7" s="38">
        <v>68.209999999999994</v>
      </c>
      <c r="BW7" s="38">
        <v>74.040000000000006</v>
      </c>
      <c r="BX7" s="38">
        <v>80.58</v>
      </c>
      <c r="BY7" s="38">
        <v>78.92</v>
      </c>
      <c r="BZ7" s="38">
        <v>74.17</v>
      </c>
      <c r="CA7" s="38">
        <v>100.34</v>
      </c>
      <c r="CB7" s="38">
        <v>270.18</v>
      </c>
      <c r="CC7" s="38">
        <v>238.73</v>
      </c>
      <c r="CD7" s="38">
        <v>171.97</v>
      </c>
      <c r="CE7" s="38">
        <v>225.69</v>
      </c>
      <c r="CF7" s="38">
        <v>180.64</v>
      </c>
      <c r="CG7" s="38">
        <v>250.84</v>
      </c>
      <c r="CH7" s="38">
        <v>235.61</v>
      </c>
      <c r="CI7" s="38">
        <v>216.21</v>
      </c>
      <c r="CJ7" s="38">
        <v>220.31</v>
      </c>
      <c r="CK7" s="38">
        <v>230.95</v>
      </c>
      <c r="CL7" s="38">
        <v>136.15</v>
      </c>
      <c r="CM7" s="38">
        <v>36.11</v>
      </c>
      <c r="CN7" s="38">
        <v>38.49</v>
      </c>
      <c r="CO7" s="38">
        <v>43.02</v>
      </c>
      <c r="CP7" s="38">
        <v>41.4</v>
      </c>
      <c r="CQ7" s="38">
        <v>36.67</v>
      </c>
      <c r="CR7" s="38">
        <v>49.39</v>
      </c>
      <c r="CS7" s="38">
        <v>49.25</v>
      </c>
      <c r="CT7" s="38">
        <v>50.24</v>
      </c>
      <c r="CU7" s="38">
        <v>49.68</v>
      </c>
      <c r="CV7" s="38">
        <v>49.27</v>
      </c>
      <c r="CW7" s="38">
        <v>59.64</v>
      </c>
      <c r="CX7" s="38">
        <v>62.67</v>
      </c>
      <c r="CY7" s="38">
        <v>63.64</v>
      </c>
      <c r="CZ7" s="38">
        <v>64.91</v>
      </c>
      <c r="DA7" s="38">
        <v>65.959999999999994</v>
      </c>
      <c r="DB7" s="38">
        <v>67.599999999999994</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0.65</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2021-01-25T12:41:38Z</cp:lastPrinted>
  <dcterms:created xsi:type="dcterms:W3CDTF">2020-12-04T02:45:59Z</dcterms:created>
  <dcterms:modified xsi:type="dcterms:W3CDTF">2021-02-03T02:50:42Z</dcterms:modified>
  <cp:category/>
</cp:coreProperties>
</file>