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75\Desktop\202101201643\"/>
    </mc:Choice>
  </mc:AlternateContent>
  <workbookProtection workbookAlgorithmName="SHA-512" workbookHashValue="QGrJ4J8ztGXC+LdET3/AyXMqNnTENMzt+Kcgx+dRtHtWehoC3sTUAScucLDyp8MTd7HsynVYF1QgZwl0rKhbFQ==" workbookSaltValue="Q1v1ZpXWjwGdv0MxZ5rm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HM78" i="4"/>
  <c r="FL54" i="4"/>
  <c r="CS78" i="4"/>
  <c r="BX54" i="4"/>
  <c r="BX32" i="4"/>
  <c r="C11" i="5"/>
  <c r="D11" i="5"/>
  <c r="E11" i="5"/>
  <c r="B11" i="5"/>
  <c r="GA78" i="4" l="1"/>
  <c r="LJ54" i="4"/>
  <c r="BG78" i="4"/>
  <c r="AT54" i="4"/>
  <c r="AT32" i="4"/>
  <c r="LJ32" i="4"/>
  <c r="KV78" i="4"/>
  <c r="HV54" i="4"/>
  <c r="HV32" i="4"/>
  <c r="EH54" i="4"/>
  <c r="EH32" i="4"/>
  <c r="KC78" i="4"/>
  <c r="HG54" i="4"/>
  <c r="HG32" i="4"/>
  <c r="AN78" i="4"/>
  <c r="FH78" i="4"/>
  <c r="DS54" i="4"/>
  <c r="DS32" i="4"/>
  <c r="AE54" i="4"/>
  <c r="KU54" i="4"/>
  <c r="KU32" i="4"/>
  <c r="AE32" i="4"/>
  <c r="DD54" i="4"/>
  <c r="JJ78" i="4"/>
  <c r="GR54" i="4"/>
  <c r="GR32" i="4"/>
  <c r="DD32" i="4"/>
  <c r="U78" i="4"/>
  <c r="P54" i="4"/>
  <c r="P32" i="4"/>
  <c r="KF54" i="4"/>
  <c r="KF32" i="4"/>
  <c r="EO78" i="4"/>
  <c r="BZ78" i="4"/>
  <c r="BI54" i="4"/>
  <c r="BI32" i="4"/>
  <c r="LO78" i="4"/>
  <c r="IK54" i="4"/>
  <c r="LY54" i="4"/>
  <c r="LY32" i="4"/>
  <c r="IK32" i="4"/>
  <c r="GT78" i="4"/>
  <c r="EW54" i="4"/>
  <c r="EW32" i="4"/>
</calcChain>
</file>

<file path=xl/sharedStrings.xml><?xml version="1.0" encoding="utf-8"?>
<sst xmlns="http://schemas.openxmlformats.org/spreadsheetml/2006/main" count="344" uniqueCount="175">
  <si>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</si>
  <si>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</si>
  <si>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</si>
  <si>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</si>
  <si>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</si>
  <si>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</si>
  <si>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</si>
  <si>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</si>
  <si>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</si>
  <si>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</si>
  <si>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</si>
  <si>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</si>
  <si>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</si>
  <si>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</si>
  <si>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</si>
  <si>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</si>
  <si>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</si>
  <si>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</si>
  <si>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</si>
  <si>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</si>
  <si>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</si>
  <si>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</si>
  <si>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</si>
  <si>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</si>
  <si>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</si>
  <si>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</si>
  <si>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</si>
  <si>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</si>
  <si>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</si>
  <si>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</si>
  <si>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</si>
  <si>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</si>
  <si>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</si>
  <si>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</si>
  <si>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</si>
  <si>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</si>
  <si>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</si>
  <si>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</si>
  <si>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</si>
  <si>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</si>
  <si>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</si>
  <si>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</si>
  <si>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</si>
  <si>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</si>
  <si>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</si>
  <si>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</si>
  <si>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</si>
  <si>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</si>
  <si>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</si>
  <si>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</si>
  <si>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</si>
  <si>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</si>
  <si>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</si>
  <si>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</si>
  <si>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</si>
  <si>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</si>
  <si>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</si>
  <si>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</si>
  <si>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</si>
  <si>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</si>
  <si>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</si>
  <si>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</si>
  <si>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</si>
  <si>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</si>
  <si>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</si>
  <si>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</si>
  <si>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</si>
  <si>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</si>
  <si>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</si>
  <si>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</si>
  <si>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</si>
  <si>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</si>
  <si>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</si>
  <si>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</si>
  <si>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</si>
  <si>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</si>
  <si>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</si>
  <si>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</si>
  <si>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</si>
  <si>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</si>
  <si>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</si>
  <si>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</si>
  <si>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</si>
  <si>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</si>
  <si>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</si>
  <si>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</si>
  <si>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</si>
  <si>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</si>
  <si>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</si>
  <si>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</si>
  <si>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</si>
  <si>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</si>
  <si>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</si>
  <si>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</si>
  <si>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</si>
  <si>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</si>
  <si>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</si>
  <si>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</si>
  <si>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</si>
  <si>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</si>
  <si>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</si>
  <si>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</si>
  <si>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</si>
  <si>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</si>
  <si>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</si>
  <si>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</si>
  <si>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</si>
  <si>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</si>
  <si>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</si>
  <si>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</si>
  <si>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</si>
  <si>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</si>
  <si>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</si>
  <si>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</si>
  <si>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</si>
  <si>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</si>
  <si>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</si>
  <si>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</si>
  <si>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</si>
  <si>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</si>
  <si>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</si>
  <si>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</si>
  <si>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</si>
  <si>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</si>
  <si>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</si>
  <si>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</si>
  <si>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</si>
  <si>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</si>
  <si>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</si>
  <si>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</si>
  <si>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</si>
  <si>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</si>
  <si>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</si>
  <si>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</si>
  <si>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</si>
  <si>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</si>
  <si>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</si>
  <si>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</si>
  <si>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</si>
  <si>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</si>
  <si>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</si>
  <si>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</si>
  <si>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</si>
  <si>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</si>
  <si>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</si>
  <si>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</si>
  <si>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</si>
  <si>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</si>
  <si>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</si>
  <si>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</si>
  <si>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</si>
  <si>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</si>
  <si>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</si>
  <si>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</si>
  <si>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</si>
  <si>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</si>
  <si>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</si>
  <si>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</si>
  <si>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</si>
  <si>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</si>
  <si>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</si>
  <si>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</si>
  <si>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</si>
  <si>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</si>
  <si>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</si>
  <si>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</si>
  <si>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</si>
  <si>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</si>
  <si>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</si>
  <si>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</si>
  <si>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</si>
  <si>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t>
    <rPh sb="3" eb="5">
      <t>ユイイツ</t>
    </rPh>
    <phoneticPr fontId="5"/>
  </si>
  <si>
    <t>　令和元年度において新たに上位の基準、加算等を取得したことに加え、入院・外来診療単価の増加、手術件数の増加、高い病床利用率の維持などにより、入院・外来ともに収益が増加している。
　しかしながら、入院・外来ともに１人１日あたり収益は類似病院平均値に比して低く、職員給与費比率にも影響している。
　今後は更なる診療単価向上、費用削減に努め、より一層の収支バランスを取る事が課題である。　　　　　　　　　　　　　　　　　　　　　　　　　　　　　　　　　　　　　　　　　　　　　　　　　　　　　　　　　　　</t>
    <rPh sb="1" eb="3">
      <t>レイワ</t>
    </rPh>
    <rPh sb="3" eb="4">
      <t>ガン</t>
    </rPh>
    <rPh sb="38" eb="42">
      <t>シンリョウタンカ</t>
    </rPh>
    <rPh sb="54" eb="55">
      <t>タカ</t>
    </rPh>
    <rPh sb="56" eb="58">
      <t>ビョウショウ</t>
    </rPh>
    <rPh sb="58" eb="61">
      <t>リヨウリツ</t>
    </rPh>
    <rPh sb="62" eb="64">
      <t>イジ</t>
    </rPh>
    <rPh sb="153" eb="157">
      <t>シンリョウタンカ</t>
    </rPh>
    <rPh sb="157" eb="159">
      <t>コウジョウ</t>
    </rPh>
    <rPh sb="160" eb="162">
      <t>ヒヨウ</t>
    </rPh>
    <rPh sb="162" eb="164">
      <t>サクゲン</t>
    </rPh>
    <rPh sb="165" eb="166">
      <t>ツト</t>
    </rPh>
    <phoneticPr fontId="5"/>
  </si>
  <si>
    <t>　平成28年4月に2つの病院を統合し、移転、新築開院したため、有形固定資産減価償却率が平均値を下回っている。
　また、旧2病院分の資産を有しているため、1床当たり有形固定資産が平均値を上回っているが、将来的な減価償却費の増大につながらぬよう、長期的な投資計画に基づいて適切な更新を図る必要がある。</t>
    <phoneticPr fontId="5"/>
  </si>
  <si>
    <t>　当院の経営状況は、各指標ともほぼ横ばいという状況である。診療単価も改善傾向にあるとはいえ、類似病院平均値には及ばず、一層の工夫が必須であり、併せて費用の縮小にも務めなければならない。
　老朽化に関して、現時点の減価償却費としては顕在化していないが、将来的な費用増大が懸念されるので、計画に基づき適切な投資を行っていく。</t>
    <rPh sb="17" eb="18">
      <t>ヨコ</t>
    </rPh>
    <rPh sb="23" eb="25">
      <t>ジョウキョウ</t>
    </rPh>
    <rPh sb="29" eb="31">
      <t>シンリョウ</t>
    </rPh>
    <rPh sb="31" eb="33">
      <t>タンカ</t>
    </rPh>
    <rPh sb="46" eb="50">
      <t>ルイジビョウイン</t>
    </rPh>
    <rPh sb="50" eb="52">
      <t>ヘイキン</t>
    </rPh>
    <rPh sb="52" eb="53">
      <t>チ</t>
    </rPh>
    <rPh sb="55" eb="56">
      <t>オヨ</t>
    </rPh>
    <rPh sb="59" eb="61">
      <t>イッソウ</t>
    </rPh>
    <rPh sb="62" eb="64">
      <t>クフウ</t>
    </rPh>
    <rPh sb="65" eb="67">
      <t>ヒッス</t>
    </rPh>
    <rPh sb="71" eb="72">
      <t>アワ</t>
    </rPh>
    <rPh sb="74" eb="76">
      <t>ヒヨウ</t>
    </rPh>
    <rPh sb="77" eb="79">
      <t>シュクショウ</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</si>
</sst>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84.5</c:v>
                </c:pt>
                <c:pt idx="2">
                  <c:v>89.2</c:v>
                </c:pt>
                <c:pt idx="3">
                  <c:v>90.7</c:v>
                </c:pt>
                <c:pt idx="4">
                  <c:v>89.3</c:v>
                </c:pt>
              </c:numCache>
            </c:numRef>
          </c:val>
          <c:extLst>
            <c:ext xmlns:c16="http://schemas.microsoft.com/office/drawing/2014/chart" uri="{C3380CC4-5D6E-409C-BE32-E72D297353CC}">
              <c16:uniqueId val="{00000000-EA3D-44CC-A824-C5F9793F4D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EA3D-44CC-A824-C5F9793F4D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135.19999999999999</c:v>
                </c:pt>
                <c:pt idx="2">
                  <c:v>9.3000000000000007</c:v>
                </c:pt>
                <c:pt idx="3">
                  <c:v>10.9</c:v>
                </c:pt>
                <c:pt idx="4">
                  <c:v>13.2</c:v>
                </c:pt>
              </c:numCache>
            </c:numRef>
          </c:val>
          <c:extLst>
            <c:ext xmlns:c16="http://schemas.microsoft.com/office/drawing/2014/chart" uri="{C3380CC4-5D6E-409C-BE32-E72D297353CC}">
              <c16:uniqueId val="{00000000-39E0-4FF5-87A9-7A5C734F03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39E0-4FF5-87A9-7A5C734F03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81.2</c:v>
                </c:pt>
                <c:pt idx="2">
                  <c:v>87</c:v>
                </c:pt>
                <c:pt idx="3">
                  <c:v>87.3</c:v>
                </c:pt>
                <c:pt idx="4">
                  <c:v>87.7</c:v>
                </c:pt>
              </c:numCache>
            </c:numRef>
          </c:val>
          <c:extLst>
            <c:ext xmlns:c16="http://schemas.microsoft.com/office/drawing/2014/chart" uri="{C3380CC4-5D6E-409C-BE32-E72D297353CC}">
              <c16:uniqueId val="{00000000-AAA8-457F-AB21-B8ACFE109B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90.1</c:v>
                </c:pt>
                <c:pt idx="2">
                  <c:v>89.6</c:v>
                </c:pt>
                <c:pt idx="3">
                  <c:v>89.7</c:v>
                </c:pt>
                <c:pt idx="4">
                  <c:v>89.3</c:v>
                </c:pt>
              </c:numCache>
            </c:numRef>
          </c:val>
          <c:smooth val="0"/>
          <c:extLst>
            <c:ext xmlns:c16="http://schemas.microsoft.com/office/drawing/2014/chart" uri="{C3380CC4-5D6E-409C-BE32-E72D297353CC}">
              <c16:uniqueId val="{00000001-AAA8-457F-AB21-B8ACFE109B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94</c:v>
                </c:pt>
                <c:pt idx="2">
                  <c:v>98.1</c:v>
                </c:pt>
                <c:pt idx="3">
                  <c:v>98.4</c:v>
                </c:pt>
                <c:pt idx="4">
                  <c:v>97.9</c:v>
                </c:pt>
              </c:numCache>
            </c:numRef>
          </c:val>
          <c:extLst>
            <c:ext xmlns:c16="http://schemas.microsoft.com/office/drawing/2014/chart" uri="{C3380CC4-5D6E-409C-BE32-E72D297353CC}">
              <c16:uniqueId val="{00000000-DE5F-4E51-AC91-3B6D13DDAB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97.2</c:v>
                </c:pt>
                <c:pt idx="2">
                  <c:v>97</c:v>
                </c:pt>
                <c:pt idx="3">
                  <c:v>97.8</c:v>
                </c:pt>
                <c:pt idx="4">
                  <c:v>97</c:v>
                </c:pt>
              </c:numCache>
            </c:numRef>
          </c:val>
          <c:smooth val="0"/>
          <c:extLst>
            <c:ext xmlns:c16="http://schemas.microsoft.com/office/drawing/2014/chart" uri="{C3380CC4-5D6E-409C-BE32-E72D297353CC}">
              <c16:uniqueId val="{00000001-DE5F-4E51-AC91-3B6D13DDAB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40.200000000000003</c:v>
                </c:pt>
                <c:pt idx="2">
                  <c:v>43.7</c:v>
                </c:pt>
                <c:pt idx="3">
                  <c:v>46.9</c:v>
                </c:pt>
                <c:pt idx="4">
                  <c:v>49.7</c:v>
                </c:pt>
              </c:numCache>
            </c:numRef>
          </c:val>
          <c:extLst>
            <c:ext xmlns:c16="http://schemas.microsoft.com/office/drawing/2014/chart" uri="{C3380CC4-5D6E-409C-BE32-E72D297353CC}">
              <c16:uniqueId val="{00000000-AFD7-47A8-A87D-CC82344F05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49.8</c:v>
                </c:pt>
                <c:pt idx="2">
                  <c:v>50.9</c:v>
                </c:pt>
                <c:pt idx="3">
                  <c:v>51.9</c:v>
                </c:pt>
                <c:pt idx="4">
                  <c:v>52.9</c:v>
                </c:pt>
              </c:numCache>
            </c:numRef>
          </c:val>
          <c:smooth val="0"/>
          <c:extLst>
            <c:ext xmlns:c16="http://schemas.microsoft.com/office/drawing/2014/chart" uri="{C3380CC4-5D6E-409C-BE32-E72D297353CC}">
              <c16:uniqueId val="{00000001-AFD7-47A8-A87D-CC82344F05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53.8</c:v>
                </c:pt>
                <c:pt idx="2">
                  <c:v>60.3</c:v>
                </c:pt>
                <c:pt idx="3">
                  <c:v>66.2</c:v>
                </c:pt>
                <c:pt idx="4">
                  <c:v>70.099999999999994</c:v>
                </c:pt>
              </c:numCache>
            </c:numRef>
          </c:val>
          <c:extLst>
            <c:ext xmlns:c16="http://schemas.microsoft.com/office/drawing/2014/chart" uri="{C3380CC4-5D6E-409C-BE32-E72D297353CC}">
              <c16:uniqueId val="{00000000-9A34-46FF-96BF-770B059C02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65</c:v>
                </c:pt>
                <c:pt idx="2">
                  <c:v>66.8</c:v>
                </c:pt>
                <c:pt idx="3">
                  <c:v>68.2</c:v>
                </c:pt>
                <c:pt idx="4">
                  <c:v>69.400000000000006</c:v>
                </c:pt>
              </c:numCache>
            </c:numRef>
          </c:val>
          <c:smooth val="0"/>
          <c:extLst>
            <c:ext xmlns:c16="http://schemas.microsoft.com/office/drawing/2014/chart" uri="{C3380CC4-5D6E-409C-BE32-E72D297353CC}">
              <c16:uniqueId val="{00000001-9A34-46FF-96BF-770B059C02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68115297</c:v>
                </c:pt>
                <c:pt idx="2">
                  <c:v>68116640</c:v>
                </c:pt>
                <c:pt idx="3">
                  <c:v>68223090</c:v>
                </c:pt>
                <c:pt idx="4">
                  <c:v>68098853</c:v>
                </c:pt>
              </c:numCache>
            </c:numRef>
          </c:val>
          <c:extLst>
            <c:ext xmlns:c16="http://schemas.microsoft.com/office/drawing/2014/chart" uri="{C3380CC4-5D6E-409C-BE32-E72D297353CC}">
              <c16:uniqueId val="{00000000-3E5D-4666-8E0B-2D0D3E28628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45645830</c:v>
                </c:pt>
                <c:pt idx="2">
                  <c:v>47082778</c:v>
                </c:pt>
                <c:pt idx="3">
                  <c:v>48918364</c:v>
                </c:pt>
                <c:pt idx="4">
                  <c:v>49696718</c:v>
                </c:pt>
              </c:numCache>
            </c:numRef>
          </c:val>
          <c:smooth val="0"/>
          <c:extLst>
            <c:ext xmlns:c16="http://schemas.microsoft.com/office/drawing/2014/chart" uri="{C3380CC4-5D6E-409C-BE32-E72D297353CC}">
              <c16:uniqueId val="{00000001-3E5D-4666-8E0B-2D0D3E28628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18.7</c:v>
                </c:pt>
                <c:pt idx="2">
                  <c:v>18.3</c:v>
                </c:pt>
                <c:pt idx="3">
                  <c:v>18.600000000000001</c:v>
                </c:pt>
                <c:pt idx="4">
                  <c:v>19.8</c:v>
                </c:pt>
              </c:numCache>
            </c:numRef>
          </c:val>
          <c:extLst>
            <c:ext xmlns:c16="http://schemas.microsoft.com/office/drawing/2014/chart" uri="{C3380CC4-5D6E-409C-BE32-E72D297353CC}">
              <c16:uniqueId val="{00000000-D531-495F-A4A3-0C8E1B3E8D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23.8</c:v>
                </c:pt>
                <c:pt idx="2">
                  <c:v>23.9</c:v>
                </c:pt>
                <c:pt idx="3">
                  <c:v>23.6</c:v>
                </c:pt>
                <c:pt idx="4">
                  <c:v>24.2</c:v>
                </c:pt>
              </c:numCache>
            </c:numRef>
          </c:val>
          <c:smooth val="0"/>
          <c:extLst>
            <c:ext xmlns:c16="http://schemas.microsoft.com/office/drawing/2014/chart" uri="{C3380CC4-5D6E-409C-BE32-E72D297353CC}">
              <c16:uniqueId val="{00000001-D531-495F-A4A3-0C8E1B3E8D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68.400000000000006</c:v>
                </c:pt>
                <c:pt idx="2">
                  <c:v>64.7</c:v>
                </c:pt>
                <c:pt idx="3">
                  <c:v>64.900000000000006</c:v>
                </c:pt>
                <c:pt idx="4">
                  <c:v>65.099999999999994</c:v>
                </c:pt>
              </c:numCache>
            </c:numRef>
          </c:val>
          <c:extLst>
            <c:ext xmlns:c16="http://schemas.microsoft.com/office/drawing/2014/chart" uri="{C3380CC4-5D6E-409C-BE32-E72D297353CC}">
              <c16:uniqueId val="{00000000-7161-4A89-AA94-996F16CC577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55.8</c:v>
                </c:pt>
                <c:pt idx="2">
                  <c:v>56.1</c:v>
                </c:pt>
                <c:pt idx="3">
                  <c:v>56</c:v>
                </c:pt>
                <c:pt idx="4">
                  <c:v>56.2</c:v>
                </c:pt>
              </c:numCache>
            </c:numRef>
          </c:val>
          <c:smooth val="0"/>
          <c:extLst>
            <c:ext xmlns:c16="http://schemas.microsoft.com/office/drawing/2014/chart" uri="{C3380CC4-5D6E-409C-BE32-E72D297353CC}">
              <c16:uniqueId val="{00000001-7161-4A89-AA94-996F16CC577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11710</c:v>
                </c:pt>
                <c:pt idx="2">
                  <c:v>12238</c:v>
                </c:pt>
                <c:pt idx="3">
                  <c:v>13178</c:v>
                </c:pt>
                <c:pt idx="4">
                  <c:v>13713</c:v>
                </c:pt>
              </c:numCache>
            </c:numRef>
          </c:val>
          <c:extLst>
            <c:ext xmlns:c16="http://schemas.microsoft.com/office/drawing/2014/chart" uri="{C3380CC4-5D6E-409C-BE32-E72D297353CC}">
              <c16:uniqueId val="{00000000-2CE4-46C0-8FA2-538D568597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13552</c:v>
                </c:pt>
                <c:pt idx="2">
                  <c:v>13792</c:v>
                </c:pt>
                <c:pt idx="3">
                  <c:v>14290</c:v>
                </c:pt>
                <c:pt idx="4">
                  <c:v>15111</c:v>
                </c:pt>
              </c:numCache>
            </c:numRef>
          </c:val>
          <c:smooth val="0"/>
          <c:extLst>
            <c:ext xmlns:c16="http://schemas.microsoft.com/office/drawing/2014/chart" uri="{C3380CC4-5D6E-409C-BE32-E72D297353CC}">
              <c16:uniqueId val="{00000001-2CE4-46C0-8FA2-538D568597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40156</c:v>
                </c:pt>
                <c:pt idx="2">
                  <c:v>43088</c:v>
                </c:pt>
                <c:pt idx="3">
                  <c:v>43214</c:v>
                </c:pt>
                <c:pt idx="4">
                  <c:v>44707</c:v>
                </c:pt>
              </c:numCache>
            </c:numRef>
          </c:val>
          <c:extLst>
            <c:ext xmlns:c16="http://schemas.microsoft.com/office/drawing/2014/chart" uri="{C3380CC4-5D6E-409C-BE32-E72D297353CC}">
              <c16:uniqueId val="{00000000-2FE6-47E0-9C6A-A7EF031A63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50510</c:v>
                </c:pt>
                <c:pt idx="2">
                  <c:v>50958</c:v>
                </c:pt>
                <c:pt idx="3">
                  <c:v>52405</c:v>
                </c:pt>
                <c:pt idx="4">
                  <c:v>53523</c:v>
                </c:pt>
              </c:numCache>
            </c:numRef>
          </c:val>
          <c:smooth val="0"/>
          <c:extLst>
            <c:ext xmlns:c16="http://schemas.microsoft.com/office/drawing/2014/chart" uri="{C3380CC4-5D6E-409C-BE32-E72D297353CC}">
              <c16:uniqueId val="{00000001-2FE6-47E0-9C6A-A7EF031A63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石川県加賀市　加賀市医療センター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66350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26629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73</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f>データ!AI7</f>
        <v>94</v>
      </c>
      <c r="AF33" s="86"/>
      <c r="AG33" s="86"/>
      <c r="AH33" s="86"/>
      <c r="AI33" s="86"/>
      <c r="AJ33" s="86"/>
      <c r="AK33" s="86"/>
      <c r="AL33" s="86"/>
      <c r="AM33" s="86"/>
      <c r="AN33" s="86"/>
      <c r="AO33" s="86"/>
      <c r="AP33" s="86"/>
      <c r="AQ33" s="86"/>
      <c r="AR33" s="86"/>
      <c r="AS33" s="87"/>
      <c r="AT33" s="85">
        <f>データ!AJ7</f>
        <v>98.1</v>
      </c>
      <c r="AU33" s="86"/>
      <c r="AV33" s="86"/>
      <c r="AW33" s="86"/>
      <c r="AX33" s="86"/>
      <c r="AY33" s="86"/>
      <c r="AZ33" s="86"/>
      <c r="BA33" s="86"/>
      <c r="BB33" s="86"/>
      <c r="BC33" s="86"/>
      <c r="BD33" s="86"/>
      <c r="BE33" s="86"/>
      <c r="BF33" s="86"/>
      <c r="BG33" s="86"/>
      <c r="BH33" s="87"/>
      <c r="BI33" s="85">
        <f>データ!AK7</f>
        <v>98.4</v>
      </c>
      <c r="BJ33" s="86"/>
      <c r="BK33" s="86"/>
      <c r="BL33" s="86"/>
      <c r="BM33" s="86"/>
      <c r="BN33" s="86"/>
      <c r="BO33" s="86"/>
      <c r="BP33" s="86"/>
      <c r="BQ33" s="86"/>
      <c r="BR33" s="86"/>
      <c r="BS33" s="86"/>
      <c r="BT33" s="86"/>
      <c r="BU33" s="86"/>
      <c r="BV33" s="86"/>
      <c r="BW33" s="87"/>
      <c r="BX33" s="85">
        <f>データ!AL7</f>
        <v>97.9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f>データ!AT7</f>
        <v>81.2</v>
      </c>
      <c r="DT33" s="86"/>
      <c r="DU33" s="86"/>
      <c r="DV33" s="86"/>
      <c r="DW33" s="86"/>
      <c r="DX33" s="86"/>
      <c r="DY33" s="86"/>
      <c r="DZ33" s="86"/>
      <c r="EA33" s="86"/>
      <c r="EB33" s="86"/>
      <c r="EC33" s="86"/>
      <c r="ED33" s="86"/>
      <c r="EE33" s="86"/>
      <c r="EF33" s="86"/>
      <c r="EG33" s="87"/>
      <c r="EH33" s="85">
        <f>データ!AU7</f>
        <v>87</v>
      </c>
      <c r="EI33" s="86"/>
      <c r="EJ33" s="86"/>
      <c r="EK33" s="86"/>
      <c r="EL33" s="86"/>
      <c r="EM33" s="86"/>
      <c r="EN33" s="86"/>
      <c r="EO33" s="86"/>
      <c r="EP33" s="86"/>
      <c r="EQ33" s="86"/>
      <c r="ER33" s="86"/>
      <c r="ES33" s="86"/>
      <c r="ET33" s="86"/>
      <c r="EU33" s="86"/>
      <c r="EV33" s="87"/>
      <c r="EW33" s="85">
        <f>データ!AV7</f>
        <v>87.3</v>
      </c>
      <c r="EX33" s="86"/>
      <c r="EY33" s="86"/>
      <c r="EZ33" s="86"/>
      <c r="FA33" s="86"/>
      <c r="FB33" s="86"/>
      <c r="FC33" s="86"/>
      <c r="FD33" s="86"/>
      <c r="FE33" s="86"/>
      <c r="FF33" s="86"/>
      <c r="FG33" s="86"/>
      <c r="FH33" s="86"/>
      <c r="FI33" s="86"/>
      <c r="FJ33" s="86"/>
      <c r="FK33" s="87"/>
      <c r="FL33" s="85">
        <f>データ!AW7</f>
        <v>87.7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f>データ!BE7</f>
        <v>135.19999999999999</v>
      </c>
      <c r="HH33" s="86"/>
      <c r="HI33" s="86"/>
      <c r="HJ33" s="86"/>
      <c r="HK33" s="86"/>
      <c r="HL33" s="86"/>
      <c r="HM33" s="86"/>
      <c r="HN33" s="86"/>
      <c r="HO33" s="86"/>
      <c r="HP33" s="86"/>
      <c r="HQ33" s="86"/>
      <c r="HR33" s="86"/>
      <c r="HS33" s="86"/>
      <c r="HT33" s="86"/>
      <c r="HU33" s="87"/>
      <c r="HV33" s="85">
        <f>データ!BF7</f>
        <v>9.3000000000000007</v>
      </c>
      <c r="HW33" s="86"/>
      <c r="HX33" s="86"/>
      <c r="HY33" s="86"/>
      <c r="HZ33" s="86"/>
      <c r="IA33" s="86"/>
      <c r="IB33" s="86"/>
      <c r="IC33" s="86"/>
      <c r="ID33" s="86"/>
      <c r="IE33" s="86"/>
      <c r="IF33" s="86"/>
      <c r="IG33" s="86"/>
      <c r="IH33" s="86"/>
      <c r="II33" s="86"/>
      <c r="IJ33" s="87"/>
      <c r="IK33" s="85">
        <f>データ!BG7</f>
        <v>10.9</v>
      </c>
      <c r="IL33" s="86"/>
      <c r="IM33" s="86"/>
      <c r="IN33" s="86"/>
      <c r="IO33" s="86"/>
      <c r="IP33" s="86"/>
      <c r="IQ33" s="86"/>
      <c r="IR33" s="86"/>
      <c r="IS33" s="86"/>
      <c r="IT33" s="86"/>
      <c r="IU33" s="86"/>
      <c r="IV33" s="86"/>
      <c r="IW33" s="86"/>
      <c r="IX33" s="86"/>
      <c r="IY33" s="87"/>
      <c r="IZ33" s="85">
        <f>データ!BH7</f>
        <v>13.2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f>データ!BP7</f>
        <v>84.5</v>
      </c>
      <c r="KV33" s="86"/>
      <c r="KW33" s="86"/>
      <c r="KX33" s="86"/>
      <c r="KY33" s="86"/>
      <c r="KZ33" s="86"/>
      <c r="LA33" s="86"/>
      <c r="LB33" s="86"/>
      <c r="LC33" s="86"/>
      <c r="LD33" s="86"/>
      <c r="LE33" s="86"/>
      <c r="LF33" s="86"/>
      <c r="LG33" s="86"/>
      <c r="LH33" s="86"/>
      <c r="LI33" s="87"/>
      <c r="LJ33" s="85">
        <f>データ!BQ7</f>
        <v>89.2</v>
      </c>
      <c r="LK33" s="86"/>
      <c r="LL33" s="86"/>
      <c r="LM33" s="86"/>
      <c r="LN33" s="86"/>
      <c r="LO33" s="86"/>
      <c r="LP33" s="86"/>
      <c r="LQ33" s="86"/>
      <c r="LR33" s="86"/>
      <c r="LS33" s="86"/>
      <c r="LT33" s="86"/>
      <c r="LU33" s="86"/>
      <c r="LV33" s="86"/>
      <c r="LW33" s="86"/>
      <c r="LX33" s="87"/>
      <c r="LY33" s="85">
        <f>データ!BR7</f>
        <v>90.7</v>
      </c>
      <c r="LZ33" s="86"/>
      <c r="MA33" s="86"/>
      <c r="MB33" s="86"/>
      <c r="MC33" s="86"/>
      <c r="MD33" s="86"/>
      <c r="ME33" s="86"/>
      <c r="MF33" s="86"/>
      <c r="MG33" s="86"/>
      <c r="MH33" s="86"/>
      <c r="MI33" s="86"/>
      <c r="MJ33" s="86"/>
      <c r="MK33" s="86"/>
      <c r="ML33" s="86"/>
      <c r="MM33" s="87"/>
      <c r="MN33" s="85">
        <f>データ!BS7</f>
        <v>89.3</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172</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173</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f>データ!CA7</f>
        <v>40156</v>
      </c>
      <c r="AF55" s="104"/>
      <c r="AG55" s="104"/>
      <c r="AH55" s="104"/>
      <c r="AI55" s="104"/>
      <c r="AJ55" s="104"/>
      <c r="AK55" s="104"/>
      <c r="AL55" s="104"/>
      <c r="AM55" s="104"/>
      <c r="AN55" s="104"/>
      <c r="AO55" s="104"/>
      <c r="AP55" s="104"/>
      <c r="AQ55" s="104"/>
      <c r="AR55" s="104"/>
      <c r="AS55" s="105"/>
      <c r="AT55" s="103">
        <f>データ!CB7</f>
        <v>43088</v>
      </c>
      <c r="AU55" s="104"/>
      <c r="AV55" s="104"/>
      <c r="AW55" s="104"/>
      <c r="AX55" s="104"/>
      <c r="AY55" s="104"/>
      <c r="AZ55" s="104"/>
      <c r="BA55" s="104"/>
      <c r="BB55" s="104"/>
      <c r="BC55" s="104"/>
      <c r="BD55" s="104"/>
      <c r="BE55" s="104"/>
      <c r="BF55" s="104"/>
      <c r="BG55" s="104"/>
      <c r="BH55" s="105"/>
      <c r="BI55" s="103">
        <f>データ!CC7</f>
        <v>43214</v>
      </c>
      <c r="BJ55" s="104"/>
      <c r="BK55" s="104"/>
      <c r="BL55" s="104"/>
      <c r="BM55" s="104"/>
      <c r="BN55" s="104"/>
      <c r="BO55" s="104"/>
      <c r="BP55" s="104"/>
      <c r="BQ55" s="104"/>
      <c r="BR55" s="104"/>
      <c r="BS55" s="104"/>
      <c r="BT55" s="104"/>
      <c r="BU55" s="104"/>
      <c r="BV55" s="104"/>
      <c r="BW55" s="105"/>
      <c r="BX55" s="103">
        <f>データ!CD7</f>
        <v>44707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f>データ!CL7</f>
        <v>11710</v>
      </c>
      <c r="DT55" s="104"/>
      <c r="DU55" s="104"/>
      <c r="DV55" s="104"/>
      <c r="DW55" s="104"/>
      <c r="DX55" s="104"/>
      <c r="DY55" s="104"/>
      <c r="DZ55" s="104"/>
      <c r="EA55" s="104"/>
      <c r="EB55" s="104"/>
      <c r="EC55" s="104"/>
      <c r="ED55" s="104"/>
      <c r="EE55" s="104"/>
      <c r="EF55" s="104"/>
      <c r="EG55" s="105"/>
      <c r="EH55" s="103">
        <f>データ!CM7</f>
        <v>12238</v>
      </c>
      <c r="EI55" s="104"/>
      <c r="EJ55" s="104"/>
      <c r="EK55" s="104"/>
      <c r="EL55" s="104"/>
      <c r="EM55" s="104"/>
      <c r="EN55" s="104"/>
      <c r="EO55" s="104"/>
      <c r="EP55" s="104"/>
      <c r="EQ55" s="104"/>
      <c r="ER55" s="104"/>
      <c r="ES55" s="104"/>
      <c r="ET55" s="104"/>
      <c r="EU55" s="104"/>
      <c r="EV55" s="105"/>
      <c r="EW55" s="103">
        <f>データ!CN7</f>
        <v>13178</v>
      </c>
      <c r="EX55" s="104"/>
      <c r="EY55" s="104"/>
      <c r="EZ55" s="104"/>
      <c r="FA55" s="104"/>
      <c r="FB55" s="104"/>
      <c r="FC55" s="104"/>
      <c r="FD55" s="104"/>
      <c r="FE55" s="104"/>
      <c r="FF55" s="104"/>
      <c r="FG55" s="104"/>
      <c r="FH55" s="104"/>
      <c r="FI55" s="104"/>
      <c r="FJ55" s="104"/>
      <c r="FK55" s="105"/>
      <c r="FL55" s="103">
        <f>データ!CO7</f>
        <v>13713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f>データ!CW7</f>
        <v>68.400000000000006</v>
      </c>
      <c r="HH55" s="86"/>
      <c r="HI55" s="86"/>
      <c r="HJ55" s="86"/>
      <c r="HK55" s="86"/>
      <c r="HL55" s="86"/>
      <c r="HM55" s="86"/>
      <c r="HN55" s="86"/>
      <c r="HO55" s="86"/>
      <c r="HP55" s="86"/>
      <c r="HQ55" s="86"/>
      <c r="HR55" s="86"/>
      <c r="HS55" s="86"/>
      <c r="HT55" s="86"/>
      <c r="HU55" s="87"/>
      <c r="HV55" s="85">
        <f>データ!CX7</f>
        <v>64.7</v>
      </c>
      <c r="HW55" s="86"/>
      <c r="HX55" s="86"/>
      <c r="HY55" s="86"/>
      <c r="HZ55" s="86"/>
      <c r="IA55" s="86"/>
      <c r="IB55" s="86"/>
      <c r="IC55" s="86"/>
      <c r="ID55" s="86"/>
      <c r="IE55" s="86"/>
      <c r="IF55" s="86"/>
      <c r="IG55" s="86"/>
      <c r="IH55" s="86"/>
      <c r="II55" s="86"/>
      <c r="IJ55" s="87"/>
      <c r="IK55" s="85">
        <f>データ!CY7</f>
        <v>64.900000000000006</v>
      </c>
      <c r="IL55" s="86"/>
      <c r="IM55" s="86"/>
      <c r="IN55" s="86"/>
      <c r="IO55" s="86"/>
      <c r="IP55" s="86"/>
      <c r="IQ55" s="86"/>
      <c r="IR55" s="86"/>
      <c r="IS55" s="86"/>
      <c r="IT55" s="86"/>
      <c r="IU55" s="86"/>
      <c r="IV55" s="86"/>
      <c r="IW55" s="86"/>
      <c r="IX55" s="86"/>
      <c r="IY55" s="87"/>
      <c r="IZ55" s="85">
        <f>データ!CZ7</f>
        <v>65.099999999999994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f>データ!DH7</f>
        <v>18.7</v>
      </c>
      <c r="KV55" s="86"/>
      <c r="KW55" s="86"/>
      <c r="KX55" s="86"/>
      <c r="KY55" s="86"/>
      <c r="KZ55" s="86"/>
      <c r="LA55" s="86"/>
      <c r="LB55" s="86"/>
      <c r="LC55" s="86"/>
      <c r="LD55" s="86"/>
      <c r="LE55" s="86"/>
      <c r="LF55" s="86"/>
      <c r="LG55" s="86"/>
      <c r="LH55" s="86"/>
      <c r="LI55" s="87"/>
      <c r="LJ55" s="85">
        <f>データ!DI7</f>
        <v>18.3</v>
      </c>
      <c r="LK55" s="86"/>
      <c r="LL55" s="86"/>
      <c r="LM55" s="86"/>
      <c r="LN55" s="86"/>
      <c r="LO55" s="86"/>
      <c r="LP55" s="86"/>
      <c r="LQ55" s="86"/>
      <c r="LR55" s="86"/>
      <c r="LS55" s="86"/>
      <c r="LT55" s="86"/>
      <c r="LU55" s="86"/>
      <c r="LV55" s="86"/>
      <c r="LW55" s="86"/>
      <c r="LX55" s="87"/>
      <c r="LY55" s="85">
        <f>データ!DJ7</f>
        <v>18.600000000000001</v>
      </c>
      <c r="LZ55" s="86"/>
      <c r="MA55" s="86"/>
      <c r="MB55" s="86"/>
      <c r="MC55" s="86"/>
      <c r="MD55" s="86"/>
      <c r="ME55" s="86"/>
      <c r="MF55" s="86"/>
      <c r="MG55" s="86"/>
      <c r="MH55" s="86"/>
      <c r="MI55" s="86"/>
      <c r="MJ55" s="86"/>
      <c r="MK55" s="86"/>
      <c r="ML55" s="86"/>
      <c r="MM55" s="87"/>
      <c r="MN55" s="85">
        <f>データ!DK7</f>
        <v>19.8</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f>データ!DS7</f>
        <v>40.200000000000003</v>
      </c>
      <c r="AO79" s="80"/>
      <c r="AP79" s="80"/>
      <c r="AQ79" s="80"/>
      <c r="AR79" s="80"/>
      <c r="AS79" s="80"/>
      <c r="AT79" s="80"/>
      <c r="AU79" s="80"/>
      <c r="AV79" s="80"/>
      <c r="AW79" s="80"/>
      <c r="AX79" s="80"/>
      <c r="AY79" s="80"/>
      <c r="AZ79" s="80"/>
      <c r="BA79" s="80"/>
      <c r="BB79" s="80"/>
      <c r="BC79" s="80"/>
      <c r="BD79" s="80"/>
      <c r="BE79" s="80"/>
      <c r="BF79" s="80"/>
      <c r="BG79" s="80">
        <f>データ!DT7</f>
        <v>43.7</v>
      </c>
      <c r="BH79" s="80"/>
      <c r="BI79" s="80"/>
      <c r="BJ79" s="80"/>
      <c r="BK79" s="80"/>
      <c r="BL79" s="80"/>
      <c r="BM79" s="80"/>
      <c r="BN79" s="80"/>
      <c r="BO79" s="80"/>
      <c r="BP79" s="80"/>
      <c r="BQ79" s="80"/>
      <c r="BR79" s="80"/>
      <c r="BS79" s="80"/>
      <c r="BT79" s="80"/>
      <c r="BU79" s="80"/>
      <c r="BV79" s="80"/>
      <c r="BW79" s="80"/>
      <c r="BX79" s="80"/>
      <c r="BY79" s="80"/>
      <c r="BZ79" s="80">
        <f>データ!DU7</f>
        <v>46.9</v>
      </c>
      <c r="CA79" s="80"/>
      <c r="CB79" s="80"/>
      <c r="CC79" s="80"/>
      <c r="CD79" s="80"/>
      <c r="CE79" s="80"/>
      <c r="CF79" s="80"/>
      <c r="CG79" s="80"/>
      <c r="CH79" s="80"/>
      <c r="CI79" s="80"/>
      <c r="CJ79" s="80"/>
      <c r="CK79" s="80"/>
      <c r="CL79" s="80"/>
      <c r="CM79" s="80"/>
      <c r="CN79" s="80"/>
      <c r="CO79" s="80"/>
      <c r="CP79" s="80"/>
      <c r="CQ79" s="80"/>
      <c r="CR79" s="80"/>
      <c r="CS79" s="80">
        <f>データ!DV7</f>
        <v>49.7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f>データ!ED7</f>
        <v>53.8</v>
      </c>
      <c r="FI79" s="80"/>
      <c r="FJ79" s="80"/>
      <c r="FK79" s="80"/>
      <c r="FL79" s="80"/>
      <c r="FM79" s="80"/>
      <c r="FN79" s="80"/>
      <c r="FO79" s="80"/>
      <c r="FP79" s="80"/>
      <c r="FQ79" s="80"/>
      <c r="FR79" s="80"/>
      <c r="FS79" s="80"/>
      <c r="FT79" s="80"/>
      <c r="FU79" s="80"/>
      <c r="FV79" s="80"/>
      <c r="FW79" s="80"/>
      <c r="FX79" s="80"/>
      <c r="FY79" s="80"/>
      <c r="FZ79" s="80"/>
      <c r="GA79" s="80">
        <f>データ!EE7</f>
        <v>60.3</v>
      </c>
      <c r="GB79" s="80"/>
      <c r="GC79" s="80"/>
      <c r="GD79" s="80"/>
      <c r="GE79" s="80"/>
      <c r="GF79" s="80"/>
      <c r="GG79" s="80"/>
      <c r="GH79" s="80"/>
      <c r="GI79" s="80"/>
      <c r="GJ79" s="80"/>
      <c r="GK79" s="80"/>
      <c r="GL79" s="80"/>
      <c r="GM79" s="80"/>
      <c r="GN79" s="80"/>
      <c r="GO79" s="80"/>
      <c r="GP79" s="80"/>
      <c r="GQ79" s="80"/>
      <c r="GR79" s="80"/>
      <c r="GS79" s="80"/>
      <c r="GT79" s="80">
        <f>データ!EF7</f>
        <v>66.2</v>
      </c>
      <c r="GU79" s="80"/>
      <c r="GV79" s="80"/>
      <c r="GW79" s="80"/>
      <c r="GX79" s="80"/>
      <c r="GY79" s="80"/>
      <c r="GZ79" s="80"/>
      <c r="HA79" s="80"/>
      <c r="HB79" s="80"/>
      <c r="HC79" s="80"/>
      <c r="HD79" s="80"/>
      <c r="HE79" s="80"/>
      <c r="HF79" s="80"/>
      <c r="HG79" s="80"/>
      <c r="HH79" s="80"/>
      <c r="HI79" s="80"/>
      <c r="HJ79" s="80"/>
      <c r="HK79" s="80"/>
      <c r="HL79" s="80"/>
      <c r="HM79" s="80">
        <f>データ!EG7</f>
        <v>70.099999999999994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68115297</v>
      </c>
      <c r="KD79" s="79"/>
      <c r="KE79" s="79"/>
      <c r="KF79" s="79"/>
      <c r="KG79" s="79"/>
      <c r="KH79" s="79"/>
      <c r="KI79" s="79"/>
      <c r="KJ79" s="79"/>
      <c r="KK79" s="79"/>
      <c r="KL79" s="79"/>
      <c r="KM79" s="79"/>
      <c r="KN79" s="79"/>
      <c r="KO79" s="79"/>
      <c r="KP79" s="79"/>
      <c r="KQ79" s="79"/>
      <c r="KR79" s="79"/>
      <c r="KS79" s="79"/>
      <c r="KT79" s="79"/>
      <c r="KU79" s="79"/>
      <c r="KV79" s="79">
        <f>データ!EP7</f>
        <v>68116640</v>
      </c>
      <c r="KW79" s="79"/>
      <c r="KX79" s="79"/>
      <c r="KY79" s="79"/>
      <c r="KZ79" s="79"/>
      <c r="LA79" s="79"/>
      <c r="LB79" s="79"/>
      <c r="LC79" s="79"/>
      <c r="LD79" s="79"/>
      <c r="LE79" s="79"/>
      <c r="LF79" s="79"/>
      <c r="LG79" s="79"/>
      <c r="LH79" s="79"/>
      <c r="LI79" s="79"/>
      <c r="LJ79" s="79"/>
      <c r="LK79" s="79"/>
      <c r="LL79" s="79"/>
      <c r="LM79" s="79"/>
      <c r="LN79" s="79"/>
      <c r="LO79" s="79">
        <f>データ!EQ7</f>
        <v>68223090</v>
      </c>
      <c r="LP79" s="79"/>
      <c r="LQ79" s="79"/>
      <c r="LR79" s="79"/>
      <c r="LS79" s="79"/>
      <c r="LT79" s="79"/>
      <c r="LU79" s="79"/>
      <c r="LV79" s="79"/>
      <c r="LW79" s="79"/>
      <c r="LX79" s="79"/>
      <c r="LY79" s="79"/>
      <c r="LZ79" s="79"/>
      <c r="MA79" s="79"/>
      <c r="MB79" s="79"/>
      <c r="MC79" s="79"/>
      <c r="MD79" s="79"/>
      <c r="ME79" s="79"/>
      <c r="MF79" s="79"/>
      <c r="MG79" s="79"/>
      <c r="MH79" s="79">
        <f>データ!ER7</f>
        <v>68098853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gf+ekm/Y3PL3/iwaqghMzUGDl3B0O8jpE8iEYvZn/oMa7PymHmxM7Zh0T7m8RusdNnFwB6Gg8fpBrhJQuxbCw==" saltValue="U6bR+VomrzwNMDfw12kWX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60" t="s">
        <v>105</v>
      </c>
      <c r="AT4" s="153"/>
      <c r="AU4" s="153"/>
      <c r="AV4" s="153"/>
      <c r="AW4" s="153"/>
      <c r="AX4" s="153"/>
      <c r="AY4" s="153"/>
      <c r="AZ4" s="153"/>
      <c r="BA4" s="153"/>
      <c r="BB4" s="153"/>
      <c r="BC4" s="153"/>
      <c r="BD4" s="160"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60"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150</v>
      </c>
      <c r="B6" s="63">
        <f>B8</f>
        <v>2019</v>
      </c>
      <c r="C6" s="63">
        <f t="shared" ref="C6:M6" si="2">C8</f>
        <v>172065</v>
      </c>
      <c r="D6" s="63">
        <f t="shared" si="2"/>
        <v>46</v>
      </c>
      <c r="E6" s="63">
        <f t="shared" si="2"/>
        <v>6</v>
      </c>
      <c r="F6" s="63">
        <f t="shared" si="2"/>
        <v>0</v>
      </c>
      <c r="G6" s="63">
        <f t="shared" si="2"/>
        <v>3</v>
      </c>
      <c r="H6" s="157" t="str">
        <f>IF(H8&lt;&gt;I8,H8,"")&amp;IF(I8&lt;&gt;J8,I8,"")&amp;"　"&amp;J8</f>
        <v>石川県加賀市　加賀市医療センター</v>
      </c>
      <c r="I6" s="158"/>
      <c r="J6" s="159"/>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25</v>
      </c>
      <c r="R6" s="63" t="str">
        <f t="shared" si="3"/>
        <v>対象</v>
      </c>
      <c r="S6" s="63" t="str">
        <f t="shared" si="3"/>
        <v>ド 透 訓</v>
      </c>
      <c r="T6" s="63" t="str">
        <f t="shared" si="3"/>
        <v>救 臨</v>
      </c>
      <c r="U6" s="64">
        <f>U8</f>
        <v>66350</v>
      </c>
      <c r="V6" s="64">
        <f>V8</f>
        <v>26629</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t="e">
        <f>IF(AH8="-",NA(),AH8)</f>
        <v>#N/A</v>
      </c>
      <c r="AI6" s="65">
        <f t="shared" ref="AI6:AQ6" si="4">IF(AI8="-",NA(),AI8)</f>
        <v>94</v>
      </c>
      <c r="AJ6" s="65">
        <f t="shared" si="4"/>
        <v>98.1</v>
      </c>
      <c r="AK6" s="65">
        <f t="shared" si="4"/>
        <v>98.4</v>
      </c>
      <c r="AL6" s="65">
        <f t="shared" si="4"/>
        <v>97.9</v>
      </c>
      <c r="AM6" s="65" t="e">
        <f t="shared" si="4"/>
        <v>#N/A</v>
      </c>
      <c r="AN6" s="65">
        <f t="shared" si="4"/>
        <v>97.2</v>
      </c>
      <c r="AO6" s="65">
        <f t="shared" si="4"/>
        <v>97</v>
      </c>
      <c r="AP6" s="65">
        <f t="shared" si="4"/>
        <v>97.8</v>
      </c>
      <c r="AQ6" s="65">
        <f t="shared" si="4"/>
        <v>97</v>
      </c>
      <c r="AR6" s="65" t="str">
        <f>IF(AR8="-","【-】","【"&amp;SUBSTITUTE(TEXT(AR8,"#,##0.0"),"-","△")&amp;"】")</f>
        <v>【98.2】</v>
      </c>
      <c r="AS6" s="65" t="e">
        <f>IF(AS8="-",NA(),AS8)</f>
        <v>#N/A</v>
      </c>
      <c r="AT6" s="65">
        <f t="shared" ref="AT6:BB6" si="5">IF(AT8="-",NA(),AT8)</f>
        <v>81.2</v>
      </c>
      <c r="AU6" s="65">
        <f t="shared" si="5"/>
        <v>87</v>
      </c>
      <c r="AV6" s="65">
        <f t="shared" si="5"/>
        <v>87.3</v>
      </c>
      <c r="AW6" s="65">
        <f t="shared" si="5"/>
        <v>87.7</v>
      </c>
      <c r="AX6" s="65" t="e">
        <f t="shared" si="5"/>
        <v>#N/A</v>
      </c>
      <c r="AY6" s="65">
        <f t="shared" si="5"/>
        <v>90.1</v>
      </c>
      <c r="AZ6" s="65">
        <f t="shared" si="5"/>
        <v>89.6</v>
      </c>
      <c r="BA6" s="65">
        <f t="shared" si="5"/>
        <v>89.7</v>
      </c>
      <c r="BB6" s="65">
        <f t="shared" si="5"/>
        <v>89.3</v>
      </c>
      <c r="BC6" s="65" t="str">
        <f>IF(BC8="-","【-】","【"&amp;SUBSTITUTE(TEXT(BC8,"#,##0.0"),"-","△")&amp;"】")</f>
        <v>【89.5】</v>
      </c>
      <c r="BD6" s="65" t="e">
        <f>IF(BD8="-",NA(),BD8)</f>
        <v>#N/A</v>
      </c>
      <c r="BE6" s="65">
        <f t="shared" ref="BE6:BM6" si="6">IF(BE8="-",NA(),BE8)</f>
        <v>135.19999999999999</v>
      </c>
      <c r="BF6" s="65">
        <f t="shared" si="6"/>
        <v>9.3000000000000007</v>
      </c>
      <c r="BG6" s="65">
        <f t="shared" si="6"/>
        <v>10.9</v>
      </c>
      <c r="BH6" s="65">
        <f t="shared" si="6"/>
        <v>13.2</v>
      </c>
      <c r="BI6" s="65" t="e">
        <f t="shared" si="6"/>
        <v>#N/A</v>
      </c>
      <c r="BJ6" s="65">
        <f t="shared" si="6"/>
        <v>76.3</v>
      </c>
      <c r="BK6" s="65">
        <f t="shared" si="6"/>
        <v>80.7</v>
      </c>
      <c r="BL6" s="65">
        <f t="shared" si="6"/>
        <v>75.900000000000006</v>
      </c>
      <c r="BM6" s="65">
        <f t="shared" si="6"/>
        <v>75.099999999999994</v>
      </c>
      <c r="BN6" s="65" t="str">
        <f>IF(BN8="-","【-】","【"&amp;SUBSTITUTE(TEXT(BN8,"#,##0.0"),"-","△")&amp;"】")</f>
        <v>【59.6】</v>
      </c>
      <c r="BO6" s="65" t="e">
        <f>IF(BO8="-",NA(),BO8)</f>
        <v>#N/A</v>
      </c>
      <c r="BP6" s="65">
        <f t="shared" ref="BP6:BX6" si="7">IF(BP8="-",NA(),BP8)</f>
        <v>84.5</v>
      </c>
      <c r="BQ6" s="65">
        <f t="shared" si="7"/>
        <v>89.2</v>
      </c>
      <c r="BR6" s="65">
        <f t="shared" si="7"/>
        <v>90.7</v>
      </c>
      <c r="BS6" s="65">
        <f t="shared" si="7"/>
        <v>89.3</v>
      </c>
      <c r="BT6" s="65" t="e">
        <f t="shared" si="7"/>
        <v>#N/A</v>
      </c>
      <c r="BU6" s="65">
        <f t="shared" si="7"/>
        <v>72.599999999999994</v>
      </c>
      <c r="BV6" s="65">
        <f t="shared" si="7"/>
        <v>73.5</v>
      </c>
      <c r="BW6" s="65">
        <f t="shared" si="7"/>
        <v>74.099999999999994</v>
      </c>
      <c r="BX6" s="65">
        <f t="shared" si="7"/>
        <v>74.400000000000006</v>
      </c>
      <c r="BY6" s="65" t="str">
        <f>IF(BY8="-","【-】","【"&amp;SUBSTITUTE(TEXT(BY8,"#,##0.0"),"-","△")&amp;"】")</f>
        <v>【74.7】</v>
      </c>
      <c r="BZ6" s="66" t="e">
        <f>IF(BZ8="-",NA(),BZ8)</f>
        <v>#N/A</v>
      </c>
      <c r="CA6" s="66">
        <f t="shared" ref="CA6:CI6" si="8">IF(CA8="-",NA(),CA8)</f>
        <v>40156</v>
      </c>
      <c r="CB6" s="66">
        <f t="shared" si="8"/>
        <v>43088</v>
      </c>
      <c r="CC6" s="66">
        <f t="shared" si="8"/>
        <v>43214</v>
      </c>
      <c r="CD6" s="66">
        <f t="shared" si="8"/>
        <v>44707</v>
      </c>
      <c r="CE6" s="66" t="e">
        <f t="shared" si="8"/>
        <v>#N/A</v>
      </c>
      <c r="CF6" s="66">
        <f t="shared" si="8"/>
        <v>50510</v>
      </c>
      <c r="CG6" s="66">
        <f t="shared" si="8"/>
        <v>50958</v>
      </c>
      <c r="CH6" s="66">
        <f t="shared" si="8"/>
        <v>52405</v>
      </c>
      <c r="CI6" s="66">
        <f t="shared" si="8"/>
        <v>53523</v>
      </c>
      <c r="CJ6" s="65" t="str">
        <f>IF(CJ8="-","【-】","【"&amp;SUBSTITUTE(TEXT(CJ8,"#,##0"),"-","△")&amp;"】")</f>
        <v>【53,621】</v>
      </c>
      <c r="CK6" s="66" t="e">
        <f>IF(CK8="-",NA(),CK8)</f>
        <v>#N/A</v>
      </c>
      <c r="CL6" s="66">
        <f t="shared" ref="CL6:CT6" si="9">IF(CL8="-",NA(),CL8)</f>
        <v>11710</v>
      </c>
      <c r="CM6" s="66">
        <f t="shared" si="9"/>
        <v>12238</v>
      </c>
      <c r="CN6" s="66">
        <f t="shared" si="9"/>
        <v>13178</v>
      </c>
      <c r="CO6" s="66">
        <f t="shared" si="9"/>
        <v>13713</v>
      </c>
      <c r="CP6" s="66" t="e">
        <f t="shared" si="9"/>
        <v>#N/A</v>
      </c>
      <c r="CQ6" s="66">
        <f t="shared" si="9"/>
        <v>13552</v>
      </c>
      <c r="CR6" s="66">
        <f t="shared" si="9"/>
        <v>13792</v>
      </c>
      <c r="CS6" s="66">
        <f t="shared" si="9"/>
        <v>14290</v>
      </c>
      <c r="CT6" s="66">
        <f t="shared" si="9"/>
        <v>15111</v>
      </c>
      <c r="CU6" s="65" t="str">
        <f>IF(CU8="-","【-】","【"&amp;SUBSTITUTE(TEXT(CU8,"#,##0"),"-","△")&amp;"】")</f>
        <v>【15,586】</v>
      </c>
      <c r="CV6" s="65" t="e">
        <f>IF(CV8="-",NA(),CV8)</f>
        <v>#N/A</v>
      </c>
      <c r="CW6" s="65">
        <f t="shared" ref="CW6:DE6" si="10">IF(CW8="-",NA(),CW8)</f>
        <v>68.400000000000006</v>
      </c>
      <c r="CX6" s="65">
        <f t="shared" si="10"/>
        <v>64.7</v>
      </c>
      <c r="CY6" s="65">
        <f t="shared" si="10"/>
        <v>64.900000000000006</v>
      </c>
      <c r="CZ6" s="65">
        <f t="shared" si="10"/>
        <v>65.099999999999994</v>
      </c>
      <c r="DA6" s="65" t="e">
        <f t="shared" si="10"/>
        <v>#N/A</v>
      </c>
      <c r="DB6" s="65">
        <f t="shared" si="10"/>
        <v>55.8</v>
      </c>
      <c r="DC6" s="65">
        <f t="shared" si="10"/>
        <v>56.1</v>
      </c>
      <c r="DD6" s="65">
        <f t="shared" si="10"/>
        <v>56</v>
      </c>
      <c r="DE6" s="65">
        <f t="shared" si="10"/>
        <v>56.2</v>
      </c>
      <c r="DF6" s="65" t="str">
        <f>IF(DF8="-","【-】","【"&amp;SUBSTITUTE(TEXT(DF8,"#,##0.0"),"-","△")&amp;"】")</f>
        <v>【54.6】</v>
      </c>
      <c r="DG6" s="65" t="e">
        <f>IF(DG8="-",NA(),DG8)</f>
        <v>#N/A</v>
      </c>
      <c r="DH6" s="65">
        <f t="shared" ref="DH6:DP6" si="11">IF(DH8="-",NA(),DH8)</f>
        <v>18.7</v>
      </c>
      <c r="DI6" s="65">
        <f t="shared" si="11"/>
        <v>18.3</v>
      </c>
      <c r="DJ6" s="65">
        <f t="shared" si="11"/>
        <v>18.600000000000001</v>
      </c>
      <c r="DK6" s="65">
        <f t="shared" si="11"/>
        <v>19.8</v>
      </c>
      <c r="DL6" s="65" t="e">
        <f t="shared" si="11"/>
        <v>#N/A</v>
      </c>
      <c r="DM6" s="65">
        <f t="shared" si="11"/>
        <v>23.8</v>
      </c>
      <c r="DN6" s="65">
        <f t="shared" si="11"/>
        <v>23.9</v>
      </c>
      <c r="DO6" s="65">
        <f t="shared" si="11"/>
        <v>23.6</v>
      </c>
      <c r="DP6" s="65">
        <f t="shared" si="11"/>
        <v>24.2</v>
      </c>
      <c r="DQ6" s="65" t="str">
        <f>IF(DQ8="-","【-】","【"&amp;SUBSTITUTE(TEXT(DQ8,"#,##0.0"),"-","△")&amp;"】")</f>
        <v>【25.0】</v>
      </c>
      <c r="DR6" s="65" t="e">
        <f>IF(DR8="-",NA(),DR8)</f>
        <v>#N/A</v>
      </c>
      <c r="DS6" s="65">
        <f t="shared" ref="DS6:EA6" si="12">IF(DS8="-",NA(),DS8)</f>
        <v>40.200000000000003</v>
      </c>
      <c r="DT6" s="65">
        <f t="shared" si="12"/>
        <v>43.7</v>
      </c>
      <c r="DU6" s="65">
        <f t="shared" si="12"/>
        <v>46.9</v>
      </c>
      <c r="DV6" s="65">
        <f t="shared" si="12"/>
        <v>49.7</v>
      </c>
      <c r="DW6" s="65" t="e">
        <f t="shared" si="12"/>
        <v>#N/A</v>
      </c>
      <c r="DX6" s="65">
        <f t="shared" si="12"/>
        <v>49.8</v>
      </c>
      <c r="DY6" s="65">
        <f t="shared" si="12"/>
        <v>50.9</v>
      </c>
      <c r="DZ6" s="65">
        <f t="shared" si="12"/>
        <v>51.9</v>
      </c>
      <c r="EA6" s="65">
        <f t="shared" si="12"/>
        <v>52.9</v>
      </c>
      <c r="EB6" s="65" t="str">
        <f>IF(EB8="-","【-】","【"&amp;SUBSTITUTE(TEXT(EB8,"#,##0.0"),"-","△")&amp;"】")</f>
        <v>【53.5】</v>
      </c>
      <c r="EC6" s="65" t="e">
        <f>IF(EC8="-",NA(),EC8)</f>
        <v>#N/A</v>
      </c>
      <c r="ED6" s="65">
        <f t="shared" ref="ED6:EL6" si="13">IF(ED8="-",NA(),ED8)</f>
        <v>53.8</v>
      </c>
      <c r="EE6" s="65">
        <f t="shared" si="13"/>
        <v>60.3</v>
      </c>
      <c r="EF6" s="65">
        <f t="shared" si="13"/>
        <v>66.2</v>
      </c>
      <c r="EG6" s="65">
        <f t="shared" si="13"/>
        <v>70.099999999999994</v>
      </c>
      <c r="EH6" s="65" t="e">
        <f t="shared" si="13"/>
        <v>#N/A</v>
      </c>
      <c r="EI6" s="65">
        <f t="shared" si="13"/>
        <v>65</v>
      </c>
      <c r="EJ6" s="65">
        <f t="shared" si="13"/>
        <v>66.8</v>
      </c>
      <c r="EK6" s="65">
        <f t="shared" si="13"/>
        <v>68.2</v>
      </c>
      <c r="EL6" s="65">
        <f t="shared" si="13"/>
        <v>69.400000000000006</v>
      </c>
      <c r="EM6" s="65" t="str">
        <f>IF(EM8="-","【-】","【"&amp;SUBSTITUTE(TEXT(EM8,"#,##0.0"),"-","△")&amp;"】")</f>
        <v>【70.0】</v>
      </c>
      <c r="EN6" s="66" t="e">
        <f>IF(EN8="-",NA(),EN8)</f>
        <v>#N/A</v>
      </c>
      <c r="EO6" s="66">
        <f t="shared" ref="EO6:EW6" si="14">IF(EO8="-",NA(),EO8)</f>
        <v>68115297</v>
      </c>
      <c r="EP6" s="66">
        <f t="shared" si="14"/>
        <v>68116640</v>
      </c>
      <c r="EQ6" s="66">
        <f t="shared" si="14"/>
        <v>68223090</v>
      </c>
      <c r="ER6" s="66">
        <f t="shared" si="14"/>
        <v>68098853</v>
      </c>
      <c r="ES6" s="66" t="e">
        <f t="shared" si="14"/>
        <v>#N/A</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151</v>
      </c>
      <c r="B7" s="63">
        <f t="shared" ref="B7:AG7" si="15">B8</f>
        <v>2019</v>
      </c>
      <c r="C7" s="63">
        <f t="shared" si="15"/>
        <v>172065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25</v>
      </c>
      <c r="R7" s="63" t="str">
        <f t="shared" si="15"/>
        <v>対象</v>
      </c>
      <c r="S7" s="63" t="str">
        <f t="shared" si="15"/>
        <v>ド 透 訓</v>
      </c>
      <c r="T7" s="63" t="str">
        <f t="shared" si="15"/>
        <v>救 臨</v>
      </c>
      <c r="U7" s="64">
        <f>U8</f>
        <v>66350</v>
      </c>
      <c r="V7" s="64">
        <f>V8</f>
        <v>26629</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t="str">
        <f>AH8</f>
        <v>-</v>
      </c>
      <c r="AI7" s="65">
        <f t="shared" ref="AI7:AQ7" si="16">AI8</f>
        <v>94</v>
      </c>
      <c r="AJ7" s="65">
        <f t="shared" si="16"/>
        <v>98.1</v>
      </c>
      <c r="AK7" s="65">
        <f t="shared" si="16"/>
        <v>98.4</v>
      </c>
      <c r="AL7" s="65">
        <f t="shared" si="16"/>
        <v>97.9</v>
      </c>
      <c r="AM7" s="65" t="str">
        <f t="shared" si="16"/>
        <v>-</v>
      </c>
      <c r="AN7" s="65">
        <f t="shared" si="16"/>
        <v>97.2</v>
      </c>
      <c r="AO7" s="65">
        <f t="shared" si="16"/>
        <v>97</v>
      </c>
      <c r="AP7" s="65">
        <f t="shared" si="16"/>
        <v>97.8</v>
      </c>
      <c r="AQ7" s="65">
        <f t="shared" si="16"/>
        <v>97</v>
      </c>
      <c r="AR7" s="65"/>
      <c r="AS7" s="65" t="str">
        <f>AS8</f>
        <v>-</v>
      </c>
      <c r="AT7" s="65">
        <f t="shared" ref="AT7:BB7" si="17">AT8</f>
        <v>81.2</v>
      </c>
      <c r="AU7" s="65">
        <f t="shared" si="17"/>
        <v>87</v>
      </c>
      <c r="AV7" s="65">
        <f t="shared" si="17"/>
        <v>87.3</v>
      </c>
      <c r="AW7" s="65">
        <f t="shared" si="17"/>
        <v>87.7</v>
      </c>
      <c r="AX7" s="65" t="str">
        <f t="shared" si="17"/>
        <v>-</v>
      </c>
      <c r="AY7" s="65">
        <f t="shared" si="17"/>
        <v>90.1</v>
      </c>
      <c r="AZ7" s="65">
        <f t="shared" si="17"/>
        <v>89.6</v>
      </c>
      <c r="BA7" s="65">
        <f t="shared" si="17"/>
        <v>89.7</v>
      </c>
      <c r="BB7" s="65">
        <f t="shared" si="17"/>
        <v>89.3</v>
      </c>
      <c r="BC7" s="65"/>
      <c r="BD7" s="65" t="str">
        <f>BD8</f>
        <v>-</v>
      </c>
      <c r="BE7" s="65">
        <f t="shared" ref="BE7:BM7" si="18">BE8</f>
        <v>135.19999999999999</v>
      </c>
      <c r="BF7" s="65">
        <f t="shared" si="18"/>
        <v>9.3000000000000007</v>
      </c>
      <c r="BG7" s="65">
        <f t="shared" si="18"/>
        <v>10.9</v>
      </c>
      <c r="BH7" s="65">
        <f t="shared" si="18"/>
        <v>13.2</v>
      </c>
      <c r="BI7" s="65" t="str">
        <f t="shared" si="18"/>
        <v>-</v>
      </c>
      <c r="BJ7" s="65">
        <f t="shared" si="18"/>
        <v>76.3</v>
      </c>
      <c r="BK7" s="65">
        <f t="shared" si="18"/>
        <v>80.7</v>
      </c>
      <c r="BL7" s="65">
        <f t="shared" si="18"/>
        <v>75.900000000000006</v>
      </c>
      <c r="BM7" s="65">
        <f t="shared" si="18"/>
        <v>75.099999999999994</v>
      </c>
      <c r="BN7" s="65"/>
      <c r="BO7" s="65" t="str">
        <f>BO8</f>
        <v>-</v>
      </c>
      <c r="BP7" s="65">
        <f t="shared" ref="BP7:BX7" si="19">BP8</f>
        <v>84.5</v>
      </c>
      <c r="BQ7" s="65">
        <f t="shared" si="19"/>
        <v>89.2</v>
      </c>
      <c r="BR7" s="65">
        <f t="shared" si="19"/>
        <v>90.7</v>
      </c>
      <c r="BS7" s="65">
        <f t="shared" si="19"/>
        <v>89.3</v>
      </c>
      <c r="BT7" s="65" t="str">
        <f t="shared" si="19"/>
        <v>-</v>
      </c>
      <c r="BU7" s="65">
        <f t="shared" si="19"/>
        <v>72.599999999999994</v>
      </c>
      <c r="BV7" s="65">
        <f t="shared" si="19"/>
        <v>73.5</v>
      </c>
      <c r="BW7" s="65">
        <f t="shared" si="19"/>
        <v>74.099999999999994</v>
      </c>
      <c r="BX7" s="65">
        <f t="shared" si="19"/>
        <v>74.400000000000006</v>
      </c>
      <c r="BY7" s="65"/>
      <c r="BZ7" s="66" t="str">
        <f>BZ8</f>
        <v>-</v>
      </c>
      <c r="CA7" s="66">
        <f t="shared" ref="CA7:CI7" si="20">CA8</f>
        <v>40156</v>
      </c>
      <c r="CB7" s="66">
        <f t="shared" si="20"/>
        <v>43088</v>
      </c>
      <c r="CC7" s="66">
        <f t="shared" si="20"/>
        <v>43214</v>
      </c>
      <c r="CD7" s="66">
        <f t="shared" si="20"/>
        <v>44707</v>
      </c>
      <c r="CE7" s="66" t="str">
        <f t="shared" si="20"/>
        <v>-</v>
      </c>
      <c r="CF7" s="66">
        <f t="shared" si="20"/>
        <v>50510</v>
      </c>
      <c r="CG7" s="66">
        <f t="shared" si="20"/>
        <v>50958</v>
      </c>
      <c r="CH7" s="66">
        <f t="shared" si="20"/>
        <v>52405</v>
      </c>
      <c r="CI7" s="66">
        <f t="shared" si="20"/>
        <v>53523</v>
      </c>
      <c r="CJ7" s="65"/>
      <c r="CK7" s="66" t="str">
        <f>CK8</f>
        <v>-</v>
      </c>
      <c r="CL7" s="66">
        <f t="shared" ref="CL7:CT7" si="21">CL8</f>
        <v>11710</v>
      </c>
      <c r="CM7" s="66">
        <f t="shared" si="21"/>
        <v>12238</v>
      </c>
      <c r="CN7" s="66">
        <f t="shared" si="21"/>
        <v>13178</v>
      </c>
      <c r="CO7" s="66">
        <f t="shared" si="21"/>
        <v>13713</v>
      </c>
      <c r="CP7" s="66" t="str">
        <f t="shared" si="21"/>
        <v>-</v>
      </c>
      <c r="CQ7" s="66">
        <f t="shared" si="21"/>
        <v>13552</v>
      </c>
      <c r="CR7" s="66">
        <f t="shared" si="21"/>
        <v>13792</v>
      </c>
      <c r="CS7" s="66">
        <f t="shared" si="21"/>
        <v>14290</v>
      </c>
      <c r="CT7" s="66">
        <f t="shared" si="21"/>
        <v>15111</v>
      </c>
      <c r="CU7" s="65"/>
      <c r="CV7" s="65" t="str">
        <f>CV8</f>
        <v>-</v>
      </c>
      <c r="CW7" s="65">
        <f t="shared" ref="CW7:DE7" si="22">CW8</f>
        <v>68.400000000000006</v>
      </c>
      <c r="CX7" s="65">
        <f t="shared" si="22"/>
        <v>64.7</v>
      </c>
      <c r="CY7" s="65">
        <f t="shared" si="22"/>
        <v>64.900000000000006</v>
      </c>
      <c r="CZ7" s="65">
        <f t="shared" si="22"/>
        <v>65.099999999999994</v>
      </c>
      <c r="DA7" s="65" t="str">
        <f t="shared" si="22"/>
        <v>-</v>
      </c>
      <c r="DB7" s="65">
        <f t="shared" si="22"/>
        <v>55.8</v>
      </c>
      <c r="DC7" s="65">
        <f t="shared" si="22"/>
        <v>56.1</v>
      </c>
      <c r="DD7" s="65">
        <f t="shared" si="22"/>
        <v>56</v>
      </c>
      <c r="DE7" s="65">
        <f t="shared" si="22"/>
        <v>56.2</v>
      </c>
      <c r="DF7" s="65"/>
      <c r="DG7" s="65" t="str">
        <f>DG8</f>
        <v>-</v>
      </c>
      <c r="DH7" s="65">
        <f t="shared" ref="DH7:DP7" si="23">DH8</f>
        <v>18.7</v>
      </c>
      <c r="DI7" s="65">
        <f t="shared" si="23"/>
        <v>18.3</v>
      </c>
      <c r="DJ7" s="65">
        <f t="shared" si="23"/>
        <v>18.600000000000001</v>
      </c>
      <c r="DK7" s="65">
        <f t="shared" si="23"/>
        <v>19.8</v>
      </c>
      <c r="DL7" s="65" t="str">
        <f t="shared" si="23"/>
        <v>-</v>
      </c>
      <c r="DM7" s="65">
        <f t="shared" si="23"/>
        <v>23.8</v>
      </c>
      <c r="DN7" s="65">
        <f t="shared" si="23"/>
        <v>23.9</v>
      </c>
      <c r="DO7" s="65">
        <f t="shared" si="23"/>
        <v>23.6</v>
      </c>
      <c r="DP7" s="65">
        <f t="shared" si="23"/>
        <v>24.2</v>
      </c>
      <c r="DQ7" s="65"/>
      <c r="DR7" s="65" t="str">
        <f>DR8</f>
        <v>-</v>
      </c>
      <c r="DS7" s="65">
        <f t="shared" ref="DS7:EA7" si="24">DS8</f>
        <v>40.200000000000003</v>
      </c>
      <c r="DT7" s="65">
        <f t="shared" si="24"/>
        <v>43.7</v>
      </c>
      <c r="DU7" s="65">
        <f t="shared" si="24"/>
        <v>46.9</v>
      </c>
      <c r="DV7" s="65">
        <f t="shared" si="24"/>
        <v>49.7</v>
      </c>
      <c r="DW7" s="65" t="str">
        <f t="shared" si="24"/>
        <v>-</v>
      </c>
      <c r="DX7" s="65">
        <f t="shared" si="24"/>
        <v>49.8</v>
      </c>
      <c r="DY7" s="65">
        <f t="shared" si="24"/>
        <v>50.9</v>
      </c>
      <c r="DZ7" s="65">
        <f t="shared" si="24"/>
        <v>51.9</v>
      </c>
      <c r="EA7" s="65">
        <f t="shared" si="24"/>
        <v>52.9</v>
      </c>
      <c r="EB7" s="65"/>
      <c r="EC7" s="65" t="str">
        <f>EC8</f>
        <v>-</v>
      </c>
      <c r="ED7" s="65">
        <f t="shared" ref="ED7:EL7" si="25">ED8</f>
        <v>53.8</v>
      </c>
      <c r="EE7" s="65">
        <f t="shared" si="25"/>
        <v>60.3</v>
      </c>
      <c r="EF7" s="65">
        <f t="shared" si="25"/>
        <v>66.2</v>
      </c>
      <c r="EG7" s="65">
        <f t="shared" si="25"/>
        <v>70.099999999999994</v>
      </c>
      <c r="EH7" s="65" t="str">
        <f t="shared" si="25"/>
        <v>-</v>
      </c>
      <c r="EI7" s="65">
        <f t="shared" si="25"/>
        <v>65</v>
      </c>
      <c r="EJ7" s="65">
        <f t="shared" si="25"/>
        <v>66.8</v>
      </c>
      <c r="EK7" s="65">
        <f t="shared" si="25"/>
        <v>68.2</v>
      </c>
      <c r="EL7" s="65">
        <f t="shared" si="25"/>
        <v>69.400000000000006</v>
      </c>
      <c r="EM7" s="65"/>
      <c r="EN7" s="66" t="str">
        <f>EN8</f>
        <v>-</v>
      </c>
      <c r="EO7" s="66">
        <f t="shared" ref="EO7:EW7" si="26">EO8</f>
        <v>68115297</v>
      </c>
      <c r="EP7" s="66">
        <f t="shared" si="26"/>
        <v>68116640</v>
      </c>
      <c r="EQ7" s="66">
        <f t="shared" si="26"/>
        <v>68223090</v>
      </c>
      <c r="ER7" s="66">
        <f t="shared" si="26"/>
        <v>68098853</v>
      </c>
      <c r="ES7" s="66" t="str">
        <f t="shared" si="26"/>
        <v>-</v>
      </c>
      <c r="ET7" s="66">
        <f t="shared" si="26"/>
        <v>45645830</v>
      </c>
      <c r="EU7" s="66">
        <f t="shared" si="26"/>
        <v>47082778</v>
      </c>
      <c r="EV7" s="66">
        <f t="shared" si="26"/>
        <v>48918364</v>
      </c>
      <c r="EW7" s="66">
        <f t="shared" si="26"/>
        <v>49696718</v>
      </c>
      <c r="EX7" s="66"/>
    </row>
    <row r="8" spans="1:154" s="67" customFormat="1" x14ac:dyDescent="0.15">
      <c r="A8" s="48"/>
      <c r="B8" s="68">
        <v>2019</v>
      </c>
      <c r="C8" s="68">
        <v>172065</v>
      </c>
      <c r="D8" s="68">
        <v>46</v>
      </c>
      <c r="E8" s="68">
        <v>6</v>
      </c>
      <c r="F8" s="68">
        <v>0</v>
      </c>
      <c r="G8" s="68">
        <v>3</v>
      </c>
      <c r="H8" s="68" t="s">
        <v>152</v>
      </c>
      <c r="I8" s="68" t="s">
        <v>153</v>
      </c>
      <c r="J8" s="68" t="s">
        <v>154</v>
      </c>
      <c r="K8" s="68" t="s">
        <v>155</v>
      </c>
      <c r="L8" s="68" t="s">
        <v>156</v>
      </c>
      <c r="M8" s="68" t="s">
        <v>157</v>
      </c>
      <c r="N8" s="68" t="s">
        <v>158</v>
      </c>
      <c r="O8" s="68" t="s">
        <v>159</v>
      </c>
      <c r="P8" s="68" t="s">
        <v>160</v>
      </c>
      <c r="Q8" s="69">
        <v>25</v>
      </c>
      <c r="R8" s="68" t="s">
        <v>161</v>
      </c>
      <c r="S8" s="68" t="s">
        <v>162</v>
      </c>
      <c r="T8" s="68" t="s">
        <v>163</v>
      </c>
      <c r="U8" s="69">
        <v>66350</v>
      </c>
      <c r="V8" s="69">
        <v>26629</v>
      </c>
      <c r="W8" s="68" t="s">
        <v>164</v>
      </c>
      <c r="X8" s="70" t="s">
        <v>165</v>
      </c>
      <c r="Y8" s="69">
        <v>300</v>
      </c>
      <c r="Z8" s="69" t="s">
        <v>38</v>
      </c>
      <c r="AA8" s="69" t="s">
        <v>38</v>
      </c>
      <c r="AB8" s="69" t="s">
        <v>38</v>
      </c>
      <c r="AC8" s="69" t="s">
        <v>38</v>
      </c>
      <c r="AD8" s="69">
        <v>300</v>
      </c>
      <c r="AE8" s="69">
        <v>300</v>
      </c>
      <c r="AF8" s="69" t="s">
        <v>38</v>
      </c>
      <c r="AG8" s="69">
        <v>300</v>
      </c>
      <c r="AH8" s="71" t="s">
        <v>38</v>
      </c>
      <c r="AI8" s="71">
        <v>94</v>
      </c>
      <c r="AJ8" s="71">
        <v>98.1</v>
      </c>
      <c r="AK8" s="71">
        <v>98.4</v>
      </c>
      <c r="AL8" s="71">
        <v>97.9</v>
      </c>
      <c r="AM8" s="71" t="s">
        <v>38</v>
      </c>
      <c r="AN8" s="71">
        <v>97.2</v>
      </c>
      <c r="AO8" s="71">
        <v>97</v>
      </c>
      <c r="AP8" s="71">
        <v>97.8</v>
      </c>
      <c r="AQ8" s="71">
        <v>97</v>
      </c>
      <c r="AR8" s="71">
        <v>98.2</v>
      </c>
      <c r="AS8" s="71" t="s">
        <v>38</v>
      </c>
      <c r="AT8" s="71">
        <v>81.2</v>
      </c>
      <c r="AU8" s="71">
        <v>87</v>
      </c>
      <c r="AV8" s="71">
        <v>87.3</v>
      </c>
      <c r="AW8" s="71">
        <v>87.7</v>
      </c>
      <c r="AX8" s="71" t="s">
        <v>38</v>
      </c>
      <c r="AY8" s="71">
        <v>90.1</v>
      </c>
      <c r="AZ8" s="71">
        <v>89.6</v>
      </c>
      <c r="BA8" s="71">
        <v>89.7</v>
      </c>
      <c r="BB8" s="71">
        <v>89.3</v>
      </c>
      <c r="BC8" s="71">
        <v>89.5</v>
      </c>
      <c r="BD8" s="72" t="s">
        <v>38</v>
      </c>
      <c r="BE8" s="72">
        <v>135.19999999999999</v>
      </c>
      <c r="BF8" s="72">
        <v>9.3000000000000007</v>
      </c>
      <c r="BG8" s="72">
        <v>10.9</v>
      </c>
      <c r="BH8" s="72">
        <v>13.2</v>
      </c>
      <c r="BI8" s="72" t="s">
        <v>38</v>
      </c>
      <c r="BJ8" s="72">
        <v>76.3</v>
      </c>
      <c r="BK8" s="72">
        <v>80.7</v>
      </c>
      <c r="BL8" s="72">
        <v>75.900000000000006</v>
      </c>
      <c r="BM8" s="72">
        <v>75.099999999999994</v>
      </c>
      <c r="BN8" s="72">
        <v>59.6</v>
      </c>
      <c r="BO8" s="71" t="s">
        <v>38</v>
      </c>
      <c r="BP8" s="71">
        <v>84.5</v>
      </c>
      <c r="BQ8" s="71">
        <v>89.2</v>
      </c>
      <c r="BR8" s="71">
        <v>90.7</v>
      </c>
      <c r="BS8" s="71">
        <v>89.3</v>
      </c>
      <c r="BT8" s="71" t="s">
        <v>38</v>
      </c>
      <c r="BU8" s="71">
        <v>72.599999999999994</v>
      </c>
      <c r="BV8" s="71">
        <v>73.5</v>
      </c>
      <c r="BW8" s="71">
        <v>74.099999999999994</v>
      </c>
      <c r="BX8" s="71">
        <v>74.400000000000006</v>
      </c>
      <c r="BY8" s="71">
        <v>74.7</v>
      </c>
      <c r="BZ8" s="72" t="s">
        <v>38</v>
      </c>
      <c r="CA8" s="72">
        <v>40156</v>
      </c>
      <c r="CB8" s="72">
        <v>43088</v>
      </c>
      <c r="CC8" s="72">
        <v>43214</v>
      </c>
      <c r="CD8" s="72">
        <v>44707</v>
      </c>
      <c r="CE8" s="72" t="s">
        <v>38</v>
      </c>
      <c r="CF8" s="72">
        <v>50510</v>
      </c>
      <c r="CG8" s="72">
        <v>50958</v>
      </c>
      <c r="CH8" s="72">
        <v>52405</v>
      </c>
      <c r="CI8" s="72">
        <v>53523</v>
      </c>
      <c r="CJ8" s="71">
        <v>53621</v>
      </c>
      <c r="CK8" s="72" t="s">
        <v>38</v>
      </c>
      <c r="CL8" s="72">
        <v>11710</v>
      </c>
      <c r="CM8" s="72">
        <v>12238</v>
      </c>
      <c r="CN8" s="72">
        <v>13178</v>
      </c>
      <c r="CO8" s="72">
        <v>13713</v>
      </c>
      <c r="CP8" s="72" t="s">
        <v>38</v>
      </c>
      <c r="CQ8" s="72">
        <v>13552</v>
      </c>
      <c r="CR8" s="72">
        <v>13792</v>
      </c>
      <c r="CS8" s="72">
        <v>14290</v>
      </c>
      <c r="CT8" s="72">
        <v>15111</v>
      </c>
      <c r="CU8" s="71">
        <v>15586</v>
      </c>
      <c r="CV8" s="72" t="s">
        <v>38</v>
      </c>
      <c r="CW8" s="72">
        <v>68.400000000000006</v>
      </c>
      <c r="CX8" s="72">
        <v>64.7</v>
      </c>
      <c r="CY8" s="72">
        <v>64.900000000000006</v>
      </c>
      <c r="CZ8" s="72">
        <v>65.099999999999994</v>
      </c>
      <c r="DA8" s="72" t="s">
        <v>38</v>
      </c>
      <c r="DB8" s="72">
        <v>55.8</v>
      </c>
      <c r="DC8" s="72">
        <v>56.1</v>
      </c>
      <c r="DD8" s="72">
        <v>56</v>
      </c>
      <c r="DE8" s="72">
        <v>56.2</v>
      </c>
      <c r="DF8" s="72">
        <v>54.6</v>
      </c>
      <c r="DG8" s="72" t="s">
        <v>38</v>
      </c>
      <c r="DH8" s="72">
        <v>18.7</v>
      </c>
      <c r="DI8" s="72">
        <v>18.3</v>
      </c>
      <c r="DJ8" s="72">
        <v>18.600000000000001</v>
      </c>
      <c r="DK8" s="72">
        <v>19.8</v>
      </c>
      <c r="DL8" s="72" t="s">
        <v>38</v>
      </c>
      <c r="DM8" s="72">
        <v>23.8</v>
      </c>
      <c r="DN8" s="72">
        <v>23.9</v>
      </c>
      <c r="DO8" s="72">
        <v>23.6</v>
      </c>
      <c r="DP8" s="72">
        <v>24.2</v>
      </c>
      <c r="DQ8" s="72">
        <v>25</v>
      </c>
      <c r="DR8" s="71" t="s">
        <v>38</v>
      </c>
      <c r="DS8" s="71">
        <v>40.200000000000003</v>
      </c>
      <c r="DT8" s="71">
        <v>43.7</v>
      </c>
      <c r="DU8" s="71">
        <v>46.9</v>
      </c>
      <c r="DV8" s="71">
        <v>49.7</v>
      </c>
      <c r="DW8" s="71" t="s">
        <v>38</v>
      </c>
      <c r="DX8" s="71">
        <v>49.8</v>
      </c>
      <c r="DY8" s="71">
        <v>50.9</v>
      </c>
      <c r="DZ8" s="71">
        <v>51.9</v>
      </c>
      <c r="EA8" s="71">
        <v>52.9</v>
      </c>
      <c r="EB8" s="71">
        <v>53.5</v>
      </c>
      <c r="EC8" s="71" t="s">
        <v>38</v>
      </c>
      <c r="ED8" s="71">
        <v>53.8</v>
      </c>
      <c r="EE8" s="71">
        <v>60.3</v>
      </c>
      <c r="EF8" s="71">
        <v>66.2</v>
      </c>
      <c r="EG8" s="71">
        <v>70.099999999999994</v>
      </c>
      <c r="EH8" s="71" t="s">
        <v>38</v>
      </c>
      <c r="EI8" s="71">
        <v>65</v>
      </c>
      <c r="EJ8" s="71">
        <v>66.8</v>
      </c>
      <c r="EK8" s="71">
        <v>68.2</v>
      </c>
      <c r="EL8" s="71">
        <v>69.400000000000006</v>
      </c>
      <c r="EM8" s="71">
        <v>70</v>
      </c>
      <c r="EN8" s="72" t="s">
        <v>38</v>
      </c>
      <c r="EO8" s="72">
        <v>68115297</v>
      </c>
      <c r="EP8" s="72">
        <v>68116640</v>
      </c>
      <c r="EQ8" s="72">
        <v>68223090</v>
      </c>
      <c r="ER8" s="72">
        <v>68098853</v>
      </c>
      <c r="ES8" s="72" t="s">
        <v>38</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2021-01-22T02:06:48Z</cp:lastPrinted>
  <dcterms:created xsi:type="dcterms:W3CDTF">2020-12-15T03:53:21Z</dcterms:created>
  <dcterms:modified xsi:type="dcterms:W3CDTF">2021-01-22T02:06:56Z</dcterms:modified>
  <cp:category/>
</cp:coreProperties>
</file>