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6加賀市\"/>
    </mc:Choice>
  </mc:AlternateContent>
  <workbookProtection workbookAlgorithmName="SHA-512" workbookHashValue="kRXH7tNfw4VHgOMZNd59WeaYbmC/NkL3HExVx/XV0XmVYz78BK451L5+PfBSp0OCmpk6cLTVZyZwk72IYrNYwg==" workbookSaltValue="LNIVQOp0s7dZZAY9KPbA+Q==" workbookSpinCount="100000" lockStructure="1"/>
  <bookViews>
    <workbookView xWindow="0" yWindow="0" windowWidth="19200" windowHeight="66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<sst xmlns="http://schemas.openxmlformats.org/spreadsheetml/2006/main" count="275" uniqueCount="117">
  <si>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</si>
  <si>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</si>
  <si>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</si>
  <si>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</si>
  <si>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</si>
  <si>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</si>
  <si>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</si>
  <si>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</si>
  <si>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</si>
  <si>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</si>
  <si>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</si>
  <si>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</si>
  <si>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</si>
  <si>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</si>
  <si>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</si>
  <si>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</si>
  <si>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</si>
  <si>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</si>
  <si>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</si>
  <si>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</si>
  <si>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</si>
  <si>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</si>
  <si>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</si>
  <si>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</si>
  <si>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</si>
  <si>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</si>
  <si>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</si>
  <si>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</si>
  <si>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</si>
  <si>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</si>
  <si>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</si>
  <si>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</si>
  <si>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</si>
  <si>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</si>
  <si>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</si>
  <si>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</si>
  <si>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</si>
  <si>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</si>
  <si>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</si>
  <si>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</si>
  <si>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</si>
  <si>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</si>
  <si>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</si>
  <si>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</si>
  <si>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</si>
  <si>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</si>
  <si>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</si>
  <si>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</si>
  <si>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</si>
  <si>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</si>
  <si>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</si>
  <si>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</si>
  <si>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</si>
  <si>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</si>
  <si>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</si>
  <si>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</si>
  <si>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</si>
  <si>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</si>
  <si>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</si>
  <si>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</si>
  <si>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</si>
  <si>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</si>
  <si>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</si>
  <si>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</si>
  <si>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</si>
  <si>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</si>
  <si>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</si>
  <si>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</si>
  <si>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</si>
  <si>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</si>
  <si>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</si>
  <si>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</si>
  <si>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</si>
  <si>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</si>
  <si>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</si>
  <si>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</si>
  <si>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</si>
  <si>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</si>
  <si>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</si>
  <si>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</si>
  <si>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</si>
  <si>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</si>
  <si>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</si>
  <si>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</si>
  <si>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</si>
  <si>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</si>
  <si>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</si>
  <si>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</si>
  <si>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</si>
  <si>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</si>
  <si>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</si>
  <si>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</si>
  <si>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</si>
  <si>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</si>
  <si>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</si>
  <si>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</si>
  <si>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</si>
  <si>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</si>
  <si>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</si>
  <si>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</si>
  <si>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</si>
  <si>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</si>
  <si>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</si>
  <si>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</si>
  <si>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</si>
  <si>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</si>
  <si>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</si>
  <si>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</si>
  <si>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</si>
  <si>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</si>
  <si>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</si>
  <si>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</si>
  <si>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</si>
  <si>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</si>
  <si>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老朽化した施設や管路の更新・長寿命化対策が必要となってきている。老朽化更新需要が増大するため、平成30年度からストックマネジメントの策定に着手しており、その結果を踏まえ、投資を平準化し収支バランスを見ながら計画的に実施していく。
</t>
    <rPh sb="3" eb="6">
      <t>ロウキュウカ</t>
    </rPh>
    <rPh sb="17" eb="21">
      <t>チョウジュミョウカ</t>
    </rPh>
    <rPh sb="81" eb="83">
      <t>ケッカ</t>
    </rPh>
    <rPh sb="84" eb="85">
      <t>フ</t>
    </rPh>
    <rPh sb="95" eb="97">
      <t>シュウシ</t>
    </rPh>
    <rPh sb="102" eb="103">
      <t>ミ</t>
    </rPh>
    <phoneticPr fontId="4"/>
  </si>
  <si>
    <t xml:space="preserve">　
　経費回収率は類似団体と比較して低く、経費を収益（使用料収入）でまかなえていない。人口減少に加え、コロナ禍による減収により令和２年度からはより厳しい経営状況が続くと予想され、料金水準が適切であるか否か、料金改定の時期や改定率を検討していく必要がある。
　流動比率も極端に低く、支払能力が低いため、一時的な借入をせざるを得ないのが現状である。
　水洗化率は、類似団体平均と比較して低い数値となっている。水洗化率を向上させることは、収益の増加に直結するため、引き続き下水道整備済区域の未加入者に対して、接続補助制度の周知や、委託職員の訪問により加入促進の取り組みを行っていく。
</t>
    <rPh sb="43" eb="45">
      <t>ジンコウ</t>
    </rPh>
    <rPh sb="45" eb="47">
      <t>ゲンショウ</t>
    </rPh>
    <rPh sb="48" eb="49">
      <t>クワ</t>
    </rPh>
    <rPh sb="54" eb="55">
      <t>カ</t>
    </rPh>
    <rPh sb="58" eb="60">
      <t>ゲンシュウ</t>
    </rPh>
    <rPh sb="63" eb="65">
      <t>レイワ</t>
    </rPh>
    <rPh sb="66" eb="68">
      <t>ネンド</t>
    </rPh>
    <rPh sb="73" eb="74">
      <t>キビ</t>
    </rPh>
    <rPh sb="76" eb="78">
      <t>ケイエイ</t>
    </rPh>
    <rPh sb="78" eb="80">
      <t>ジョウキョウ</t>
    </rPh>
    <rPh sb="81" eb="82">
      <t>ツヅ</t>
    </rPh>
    <rPh sb="84" eb="86">
      <t>ヨソウ</t>
    </rPh>
    <rPh sb="129" eb="131">
      <t>リュウドウ</t>
    </rPh>
    <rPh sb="131" eb="133">
      <t>ヒリツ</t>
    </rPh>
    <rPh sb="134" eb="136">
      <t>キョクタン</t>
    </rPh>
    <rPh sb="137" eb="138">
      <t>ヒク</t>
    </rPh>
    <rPh sb="140" eb="142">
      <t>シハラ</t>
    </rPh>
    <rPh sb="142" eb="144">
      <t>ノウリョク</t>
    </rPh>
    <rPh sb="145" eb="146">
      <t>ヒク</t>
    </rPh>
    <rPh sb="150" eb="152">
      <t>イチジ</t>
    </rPh>
    <rPh sb="152" eb="153">
      <t>テキ</t>
    </rPh>
    <rPh sb="154" eb="156">
      <t>カリイレ</t>
    </rPh>
    <rPh sb="161" eb="162">
      <t>エ</t>
    </rPh>
    <rPh sb="166" eb="168">
      <t>ゲンジョウ</t>
    </rPh>
    <rPh sb="180" eb="182">
      <t>ルイジ</t>
    </rPh>
    <rPh sb="182" eb="184">
      <t>ダンタイ</t>
    </rPh>
    <rPh sb="202" eb="205">
      <t>スイセンカ</t>
    </rPh>
    <rPh sb="205" eb="206">
      <t>リツ</t>
    </rPh>
    <rPh sb="207" eb="209">
      <t>コウジョウ</t>
    </rPh>
    <rPh sb="216" eb="218">
      <t>シュウエキ</t>
    </rPh>
    <rPh sb="219" eb="221">
      <t>ゾウカ</t>
    </rPh>
    <rPh sb="222" eb="224">
      <t>チョッケツ</t>
    </rPh>
    <rPh sb="229" eb="230">
      <t>ヒ</t>
    </rPh>
    <rPh sb="231" eb="232">
      <t>ツヅ</t>
    </rPh>
    <rPh sb="251" eb="253">
      <t>セツゾク</t>
    </rPh>
    <rPh sb="255" eb="257">
      <t>セイド</t>
    </rPh>
    <rPh sb="258" eb="260">
      <t>シュウチ</t>
    </rPh>
    <phoneticPr fontId="4"/>
  </si>
  <si>
    <t>　
　管路及び処理施設の老朽化対策の必要性が高くなってきており経営改善策として料金改定、投資計画の見直し、平準化を行う必要がある。
　財務状況を適切に把握しながら最適な投資規模、料金水準について検討を進め、健全な経営を持続していくため、令和2年度には経営戦略を策定予定であり、料金改定や更新計画を具体的に見える化し、経営基盤の強化を図る。</t>
    <rPh sb="35" eb="36">
      <t>サク</t>
    </rPh>
    <rPh sb="39" eb="41">
      <t>リョウキン</t>
    </rPh>
    <rPh sb="53" eb="56">
      <t>ヘイジュンカ</t>
    </rPh>
    <rPh sb="81" eb="83">
      <t>サイテキ</t>
    </rPh>
    <rPh sb="118" eb="120">
      <t>レイワ</t>
    </rPh>
    <rPh sb="121" eb="123">
      <t>ネンド</t>
    </rPh>
    <rPh sb="125" eb="127">
      <t>ケイエイ</t>
    </rPh>
    <rPh sb="127" eb="129">
      <t>センリャク</t>
    </rPh>
    <rPh sb="130" eb="132">
      <t>サクテイ</t>
    </rPh>
    <rPh sb="132" eb="134">
      <t>ヨテイ</t>
    </rPh>
    <rPh sb="138" eb="140">
      <t>リョウキン</t>
    </rPh>
    <rPh sb="140" eb="142">
      <t>カイテイ</t>
    </rPh>
    <rPh sb="143" eb="145">
      <t>コウシン</t>
    </rPh>
    <rPh sb="145" eb="147">
      <t>ケイカク</t>
    </rPh>
    <rPh sb="148" eb="151">
      <t>グタイテキ</t>
    </rPh>
    <rPh sb="152" eb="153">
      <t>ミ</t>
    </rPh>
    <rPh sb="155" eb="156">
      <t>カ</t>
    </rPh>
    <rPh sb="158" eb="160">
      <t>ケイエイ</t>
    </rPh>
    <rPh sb="160" eb="162">
      <t>キバン</t>
    </rPh>
    <rPh sb="163" eb="165">
      <t>キョウカ</t>
    </rPh>
    <rPh sb="166" eb="16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</si>
</sst>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F1D-4B16-8941-F9B861CEFA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c:v>
                </c:pt>
                <c:pt idx="4">
                  <c:v>0.09</c:v>
                </c:pt>
              </c:numCache>
            </c:numRef>
          </c:val>
          <c:smooth val="0"/>
          <c:extLst>
            <c:ext xmlns:c16="http://schemas.microsoft.com/office/drawing/2014/chart" uri="{C3380CC4-5D6E-409C-BE32-E72D297353CC}">
              <c16:uniqueId val="{00000001-0F1D-4B16-8941-F9B861CEFA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81.11</c:v>
                </c:pt>
                <c:pt idx="3">
                  <c:v>84.2</c:v>
                </c:pt>
                <c:pt idx="4">
                  <c:v>94.17</c:v>
                </c:pt>
              </c:numCache>
            </c:numRef>
          </c:val>
          <c:extLst>
            <c:ext xmlns:c16="http://schemas.microsoft.com/office/drawing/2014/chart" uri="{C3380CC4-5D6E-409C-BE32-E72D297353CC}">
              <c16:uniqueId val="{00000000-C5D1-4BA7-B376-B10A26F6D3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64.959999999999994</c:v>
                </c:pt>
                <c:pt idx="3">
                  <c:v>65.040000000000006</c:v>
                </c:pt>
                <c:pt idx="4">
                  <c:v>68.31</c:v>
                </c:pt>
              </c:numCache>
            </c:numRef>
          </c:val>
          <c:smooth val="0"/>
          <c:extLst>
            <c:ext xmlns:c16="http://schemas.microsoft.com/office/drawing/2014/chart" uri="{C3380CC4-5D6E-409C-BE32-E72D297353CC}">
              <c16:uniqueId val="{00000001-C5D1-4BA7-B376-B10A26F6D3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79.89</c:v>
                </c:pt>
                <c:pt idx="3">
                  <c:v>80.010000000000005</c:v>
                </c:pt>
                <c:pt idx="4">
                  <c:v>80.38</c:v>
                </c:pt>
              </c:numCache>
            </c:numRef>
          </c:val>
          <c:extLst>
            <c:ext xmlns:c16="http://schemas.microsoft.com/office/drawing/2014/chart" uri="{C3380CC4-5D6E-409C-BE32-E72D297353CC}">
              <c16:uniqueId val="{00000000-061B-45D1-84A7-088FD964B2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c:v>
                </c:pt>
                <c:pt idx="3">
                  <c:v>92.55</c:v>
                </c:pt>
                <c:pt idx="4">
                  <c:v>92.62</c:v>
                </c:pt>
              </c:numCache>
            </c:numRef>
          </c:val>
          <c:smooth val="0"/>
          <c:extLst>
            <c:ext xmlns:c16="http://schemas.microsoft.com/office/drawing/2014/chart" uri="{C3380CC4-5D6E-409C-BE32-E72D297353CC}">
              <c16:uniqueId val="{00000001-061B-45D1-84A7-088FD964B2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100.89</c:v>
                </c:pt>
                <c:pt idx="3">
                  <c:v>98.56</c:v>
                </c:pt>
                <c:pt idx="4">
                  <c:v>100.09</c:v>
                </c:pt>
              </c:numCache>
            </c:numRef>
          </c:val>
          <c:extLst>
            <c:ext xmlns:c16="http://schemas.microsoft.com/office/drawing/2014/chart" uri="{C3380CC4-5D6E-409C-BE32-E72D297353CC}">
              <c16:uniqueId val="{00000000-519B-40AA-8BD4-D4C91CBED8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108.03</c:v>
                </c:pt>
                <c:pt idx="3">
                  <c:v>106.9</c:v>
                </c:pt>
                <c:pt idx="4">
                  <c:v>106.99</c:v>
                </c:pt>
              </c:numCache>
            </c:numRef>
          </c:val>
          <c:smooth val="0"/>
          <c:extLst>
            <c:ext xmlns:c16="http://schemas.microsoft.com/office/drawing/2014/chart" uri="{C3380CC4-5D6E-409C-BE32-E72D297353CC}">
              <c16:uniqueId val="{00000001-519B-40AA-8BD4-D4C91CBED8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3.58</c:v>
                </c:pt>
                <c:pt idx="3">
                  <c:v>6.97</c:v>
                </c:pt>
                <c:pt idx="4">
                  <c:v>10.25</c:v>
                </c:pt>
              </c:numCache>
            </c:numRef>
          </c:val>
          <c:extLst>
            <c:ext xmlns:c16="http://schemas.microsoft.com/office/drawing/2014/chart" uri="{C3380CC4-5D6E-409C-BE32-E72D297353CC}">
              <c16:uniqueId val="{00000000-5F15-4D39-940A-9DB75F5C56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25.61</c:v>
                </c:pt>
                <c:pt idx="3">
                  <c:v>26.13</c:v>
                </c:pt>
                <c:pt idx="4">
                  <c:v>26.36</c:v>
                </c:pt>
              </c:numCache>
            </c:numRef>
          </c:val>
          <c:smooth val="0"/>
          <c:extLst>
            <c:ext xmlns:c16="http://schemas.microsoft.com/office/drawing/2014/chart" uri="{C3380CC4-5D6E-409C-BE32-E72D297353CC}">
              <c16:uniqueId val="{00000001-5F15-4D39-940A-9DB75F5C56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29-46E4-9589-A397A69C76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1.07</c:v>
                </c:pt>
                <c:pt idx="3">
                  <c:v>1.03</c:v>
                </c:pt>
                <c:pt idx="4">
                  <c:v>1.43</c:v>
                </c:pt>
              </c:numCache>
            </c:numRef>
          </c:val>
          <c:smooth val="0"/>
          <c:extLst>
            <c:ext xmlns:c16="http://schemas.microsoft.com/office/drawing/2014/chart" uri="{C3380CC4-5D6E-409C-BE32-E72D297353CC}">
              <c16:uniqueId val="{00000001-1829-46E4-9589-A397A69C76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0.6</c:v>
                </c:pt>
                <c:pt idx="3">
                  <c:v>6.65</c:v>
                </c:pt>
                <c:pt idx="4">
                  <c:v>7.39</c:v>
                </c:pt>
              </c:numCache>
            </c:numRef>
          </c:val>
          <c:extLst>
            <c:ext xmlns:c16="http://schemas.microsoft.com/office/drawing/2014/chart" uri="{C3380CC4-5D6E-409C-BE32-E72D297353CC}">
              <c16:uniqueId val="{00000000-99A0-4EE9-911B-051EBE1314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13.55</c:v>
                </c:pt>
                <c:pt idx="3">
                  <c:v>9.06</c:v>
                </c:pt>
                <c:pt idx="4">
                  <c:v>7.42</c:v>
                </c:pt>
              </c:numCache>
            </c:numRef>
          </c:val>
          <c:smooth val="0"/>
          <c:extLst>
            <c:ext xmlns:c16="http://schemas.microsoft.com/office/drawing/2014/chart" uri="{C3380CC4-5D6E-409C-BE32-E72D297353CC}">
              <c16:uniqueId val="{00000001-99A0-4EE9-911B-051EBE1314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23.57</c:v>
                </c:pt>
                <c:pt idx="3">
                  <c:v>26.31</c:v>
                </c:pt>
                <c:pt idx="4">
                  <c:v>10.31</c:v>
                </c:pt>
              </c:numCache>
            </c:numRef>
          </c:val>
          <c:extLst>
            <c:ext xmlns:c16="http://schemas.microsoft.com/office/drawing/2014/chart" uri="{C3380CC4-5D6E-409C-BE32-E72D297353CC}">
              <c16:uniqueId val="{00000000-D7A4-4437-8ED3-A8A4A3E167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78.45</c:v>
                </c:pt>
                <c:pt idx="3">
                  <c:v>76.31</c:v>
                </c:pt>
                <c:pt idx="4">
                  <c:v>68.180000000000007</c:v>
                </c:pt>
              </c:numCache>
            </c:numRef>
          </c:val>
          <c:smooth val="0"/>
          <c:extLst>
            <c:ext xmlns:c16="http://schemas.microsoft.com/office/drawing/2014/chart" uri="{C3380CC4-5D6E-409C-BE32-E72D297353CC}">
              <c16:uniqueId val="{00000001-D7A4-4437-8ED3-A8A4A3E167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399.42</c:v>
                </c:pt>
                <c:pt idx="3">
                  <c:v>369.27</c:v>
                </c:pt>
                <c:pt idx="4">
                  <c:v>272.05</c:v>
                </c:pt>
              </c:numCache>
            </c:numRef>
          </c:val>
          <c:extLst>
            <c:ext xmlns:c16="http://schemas.microsoft.com/office/drawing/2014/chart" uri="{C3380CC4-5D6E-409C-BE32-E72D297353CC}">
              <c16:uniqueId val="{00000000-597C-4921-B8A4-D6EE131F43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799.41</c:v>
                </c:pt>
                <c:pt idx="3">
                  <c:v>820.36</c:v>
                </c:pt>
                <c:pt idx="4">
                  <c:v>847.44</c:v>
                </c:pt>
              </c:numCache>
            </c:numRef>
          </c:val>
          <c:smooth val="0"/>
          <c:extLst>
            <c:ext xmlns:c16="http://schemas.microsoft.com/office/drawing/2014/chart" uri="{C3380CC4-5D6E-409C-BE32-E72D297353CC}">
              <c16:uniqueId val="{00000001-597C-4921-B8A4-D6EE131F43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73.25</c:v>
                </c:pt>
                <c:pt idx="3">
                  <c:v>84.44</c:v>
                </c:pt>
                <c:pt idx="4">
                  <c:v>83.6</c:v>
                </c:pt>
              </c:numCache>
            </c:numRef>
          </c:val>
          <c:extLst>
            <c:ext xmlns:c16="http://schemas.microsoft.com/office/drawing/2014/chart" uri="{C3380CC4-5D6E-409C-BE32-E72D297353CC}">
              <c16:uniqueId val="{00000000-2F64-4239-B1B3-DE31547CB2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96.54</c:v>
                </c:pt>
                <c:pt idx="3">
                  <c:v>95.4</c:v>
                </c:pt>
                <c:pt idx="4">
                  <c:v>94.69</c:v>
                </c:pt>
              </c:numCache>
            </c:numRef>
          </c:val>
          <c:smooth val="0"/>
          <c:extLst>
            <c:ext xmlns:c16="http://schemas.microsoft.com/office/drawing/2014/chart" uri="{C3380CC4-5D6E-409C-BE32-E72D297353CC}">
              <c16:uniqueId val="{00000001-2F64-4239-B1B3-DE31547CB2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178.4</c:v>
                </c:pt>
                <c:pt idx="3">
                  <c:v>153.5</c:v>
                </c:pt>
                <c:pt idx="4">
                  <c:v>156.96</c:v>
                </c:pt>
              </c:numCache>
            </c:numRef>
          </c:val>
          <c:extLst>
            <c:ext xmlns:c16="http://schemas.microsoft.com/office/drawing/2014/chart" uri="{C3380CC4-5D6E-409C-BE32-E72D297353CC}">
              <c16:uniqueId val="{00000000-8E12-4C63-87C7-B531D589EC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162.81</c:v>
                </c:pt>
                <c:pt idx="3">
                  <c:v>163.19999999999999</c:v>
                </c:pt>
                <c:pt idx="4">
                  <c:v>159.78</c:v>
                </c:pt>
              </c:numCache>
            </c:numRef>
          </c:val>
          <c:smooth val="0"/>
          <c:extLst>
            <c:ext xmlns:c16="http://schemas.microsoft.com/office/drawing/2014/chart" uri="{C3380CC4-5D6E-409C-BE32-E72D297353CC}">
              <c16:uniqueId val="{00000001-8E12-4C63-87C7-B531D589EC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加賀市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66350</v>
      </c>
      <c r="AM8" s="51"/>
      <c r="AN8" s="51"/>
      <c r="AO8" s="51"/>
      <c r="AP8" s="51"/>
      <c r="AQ8" s="51"/>
      <c r="AR8" s="51"/>
      <c r="AS8" s="51"/>
      <c r="AT8" s="46">
        <f>データ!T6</f>
        <v>305.87</v>
      </c>
      <c r="AU8" s="46"/>
      <c r="AV8" s="46"/>
      <c r="AW8" s="46"/>
      <c r="AX8" s="46"/>
      <c r="AY8" s="46"/>
      <c r="AZ8" s="46"/>
      <c r="BA8" s="46"/>
      <c r="BB8" s="46">
        <f>データ!U6</f>
        <v>216.92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39.380000000000003</v>
      </c>
      <c r="J10" s="46"/>
      <c r="K10" s="46"/>
      <c r="L10" s="46"/>
      <c r="M10" s="46"/>
      <c r="N10" s="46"/>
      <c r="O10" s="46"/>
      <c r="P10" s="46">
        <f>データ!P6</f>
        <v>50.71</v>
      </c>
      <c r="Q10" s="46"/>
      <c r="R10" s="46"/>
      <c r="S10" s="46"/>
      <c r="T10" s="46"/>
      <c r="U10" s="46"/>
      <c r="V10" s="46"/>
      <c r="W10" s="46">
        <f>データ!Q6</f>
        <v>70.64</v>
      </c>
      <c r="X10" s="46"/>
      <c r="Y10" s="46"/>
      <c r="Z10" s="46"/>
      <c r="AA10" s="46"/>
      <c r="AB10" s="46"/>
      <c r="AC10" s="46"/>
      <c r="AD10" s="51">
        <f>データ!R6</f>
        <v>2700</v>
      </c>
      <c r="AE10" s="51"/>
      <c r="AF10" s="51"/>
      <c r="AG10" s="51"/>
      <c r="AH10" s="51"/>
      <c r="AI10" s="51"/>
      <c r="AJ10" s="51"/>
      <c r="AK10" s="2"/>
      <c r="AL10" s="51">
        <f>データ!V6</f>
        <v>33429</v>
      </c>
      <c r="AM10" s="51"/>
      <c r="AN10" s="51"/>
      <c r="AO10" s="51"/>
      <c r="AP10" s="51"/>
      <c r="AQ10" s="51"/>
      <c r="AR10" s="51"/>
      <c r="AS10" s="51"/>
      <c r="AT10" s="46">
        <f>データ!W6</f>
        <v>9.1</v>
      </c>
      <c r="AU10" s="46"/>
      <c r="AV10" s="46"/>
      <c r="AW10" s="46"/>
      <c r="AX10" s="46"/>
      <c r="AY10" s="46"/>
      <c r="AZ10" s="46"/>
      <c r="BA10" s="46"/>
      <c r="BB10" s="46">
        <f>データ!X6</f>
        <v>3673.52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tkK+tUNX7gdb4eCwBZKYD4zosTZLHdd2RW/Fpl1YcNtU69qfY6xSGeO+Kb5Tp2GiDVbsIfpfc6sSmWBiaEL+w==" saltValue="hsuYPcLuEy8uuwqn/E/j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172065</v>
      </c>
      <c r="D6" s="33">
        <f t="shared" si="3"/>
        <v>46</v>
      </c>
      <c r="E6" s="33">
        <f t="shared" si="3"/>
        <v>17</v>
      </c>
      <c r="F6" s="33">
        <f t="shared" si="3"/>
        <v>1</v>
      </c>
      <c r="G6" s="33">
        <f t="shared" si="3"/>
        <v>0</v>
      </c>
      <c r="H6" s="33" t="str">
        <f t="shared" si="3"/>
        <v>石川県　加賀市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39.380000000000003</v>
      </c>
      <c r="P6" s="34">
        <f t="shared" si="3"/>
        <v>50.71</v>
      </c>
      <c r="Q6" s="34">
        <f t="shared" si="3"/>
        <v>70.64</v>
      </c>
      <c r="R6" s="34">
        <f t="shared" si="3"/>
        <v>2700</v>
      </c>
      <c r="S6" s="34">
        <f t="shared" si="3"/>
        <v>66350</v>
      </c>
      <c r="T6" s="34">
        <f t="shared" si="3"/>
        <v>305.87</v>
      </c>
      <c r="U6" s="34">
        <f t="shared" si="3"/>
        <v>216.92</v>
      </c>
      <c r="V6" s="34">
        <f t="shared" si="3"/>
        <v>33429</v>
      </c>
      <c r="W6" s="34">
        <f t="shared" si="3"/>
        <v>9.1</v>
      </c>
      <c r="X6" s="34">
        <f t="shared" si="3"/>
        <v>3673.52</v>
      </c>
      <c r="Y6" s="35" t="str">
        <f>IF(Y7="",NA(),Y7)</f>
        <v>-</v>
      </c>
      <c r="Z6" s="35" t="str">
        <f t="shared" ref="Z6:AH6" si="4">IF(Z7="",NA(),Z7)</f>
        <v>-</v>
      </c>
      <c r="AA6" s="35">
        <f t="shared" si="4"/>
        <v>100.89</v>
      </c>
      <c r="AB6" s="35">
        <f t="shared" si="4"/>
        <v>98.56</v>
      </c>
      <c r="AC6" s="35">
        <f t="shared" si="4"/>
        <v>100.09</v>
      </c>
      <c r="AD6" s="35" t="str">
        <f t="shared" si="4"/>
        <v>-</v>
      </c>
      <c r="AE6" s="35" t="str">
        <f t="shared" si="4"/>
        <v>-</v>
      </c>
      <c r="AF6" s="35">
        <f t="shared" si="4"/>
        <v>108.03</v>
      </c>
      <c r="AG6" s="35">
        <f t="shared" si="4"/>
        <v>106.9</v>
      </c>
      <c r="AH6" s="35">
        <f t="shared" si="4"/>
        <v>106.99</v>
      </c>
      <c r="AI6" s="34" t="str">
        <f>IF(AI7="","",IF(AI7="-","【-】","【"&amp;SUBSTITUTE(TEXT(AI7,"#,##0.00"),"-","△")&amp;"】"))</f>
        <v>【108.07】</v>
      </c>
      <c r="AJ6" s="35" t="str">
        <f>IF(AJ7="",NA(),AJ7)</f>
        <v>-</v>
      </c>
      <c r="AK6" s="35" t="str">
        <f t="shared" ref="AK6:AS6" si="5">IF(AK7="",NA(),AK7)</f>
        <v>-</v>
      </c>
      <c r="AL6" s="35">
        <f t="shared" si="5"/>
        <v>0.6</v>
      </c>
      <c r="AM6" s="35">
        <f t="shared" si="5"/>
        <v>6.65</v>
      </c>
      <c r="AN6" s="35">
        <f t="shared" si="5"/>
        <v>7.39</v>
      </c>
      <c r="AO6" s="35" t="str">
        <f t="shared" si="5"/>
        <v>-</v>
      </c>
      <c r="AP6" s="35" t="str">
        <f t="shared" si="5"/>
        <v>-</v>
      </c>
      <c r="AQ6" s="35">
        <f t="shared" si="5"/>
        <v>13.55</v>
      </c>
      <c r="AR6" s="35">
        <f t="shared" si="5"/>
        <v>9.06</v>
      </c>
      <c r="AS6" s="35">
        <f t="shared" si="5"/>
        <v>7.42</v>
      </c>
      <c r="AT6" s="34" t="str">
        <f>IF(AT7="","",IF(AT7="-","【-】","【"&amp;SUBSTITUTE(TEXT(AT7,"#,##0.00"),"-","△")&amp;"】"))</f>
        <v>【3.09】</v>
      </c>
      <c r="AU6" s="35" t="str">
        <f>IF(AU7="",NA(),AU7)</f>
        <v>-</v>
      </c>
      <c r="AV6" s="35" t="str">
        <f t="shared" ref="AV6:BD6" si="6">IF(AV7="",NA(),AV7)</f>
        <v>-</v>
      </c>
      <c r="AW6" s="35">
        <f t="shared" si="6"/>
        <v>23.57</v>
      </c>
      <c r="AX6" s="35">
        <f t="shared" si="6"/>
        <v>26.31</v>
      </c>
      <c r="AY6" s="35">
        <f t="shared" si="6"/>
        <v>10.31</v>
      </c>
      <c r="AZ6" s="35" t="str">
        <f t="shared" si="6"/>
        <v>-</v>
      </c>
      <c r="BA6" s="35" t="str">
        <f t="shared" si="6"/>
        <v>-</v>
      </c>
      <c r="BB6" s="35">
        <f t="shared" si="6"/>
        <v>78.45</v>
      </c>
      <c r="BC6" s="35">
        <f t="shared" si="6"/>
        <v>76.31</v>
      </c>
      <c r="BD6" s="35">
        <f t="shared" si="6"/>
        <v>68.180000000000007</v>
      </c>
      <c r="BE6" s="34" t="str">
        <f>IF(BE7="","",IF(BE7="-","【-】","【"&amp;SUBSTITUTE(TEXT(BE7,"#,##0.00"),"-","△")&amp;"】"))</f>
        <v>【69.54】</v>
      </c>
      <c r="BF6" s="35" t="str">
        <f>IF(BF7="",NA(),BF7)</f>
        <v>-</v>
      </c>
      <c r="BG6" s="35" t="str">
        <f t="shared" ref="BG6:BO6" si="7">IF(BG7="",NA(),BG7)</f>
        <v>-</v>
      </c>
      <c r="BH6" s="35">
        <f t="shared" si="7"/>
        <v>399.42</v>
      </c>
      <c r="BI6" s="35">
        <f t="shared" si="7"/>
        <v>369.27</v>
      </c>
      <c r="BJ6" s="35">
        <f t="shared" si="7"/>
        <v>272.05</v>
      </c>
      <c r="BK6" s="35" t="str">
        <f t="shared" si="7"/>
        <v>-</v>
      </c>
      <c r="BL6" s="35" t="str">
        <f t="shared" si="7"/>
        <v>-</v>
      </c>
      <c r="BM6" s="35">
        <f t="shared" si="7"/>
        <v>799.41</v>
      </c>
      <c r="BN6" s="35">
        <f t="shared" si="7"/>
        <v>820.36</v>
      </c>
      <c r="BO6" s="35">
        <f t="shared" si="7"/>
        <v>847.44</v>
      </c>
      <c r="BP6" s="34" t="str">
        <f>IF(BP7="","",IF(BP7="-","【-】","【"&amp;SUBSTITUTE(TEXT(BP7,"#,##0.00"),"-","△")&amp;"】"))</f>
        <v>【682.51】</v>
      </c>
      <c r="BQ6" s="35" t="str">
        <f>IF(BQ7="",NA(),BQ7)</f>
        <v>-</v>
      </c>
      <c r="BR6" s="35" t="str">
        <f t="shared" ref="BR6:BZ6" si="8">IF(BR7="",NA(),BR7)</f>
        <v>-</v>
      </c>
      <c r="BS6" s="35">
        <f t="shared" si="8"/>
        <v>73.25</v>
      </c>
      <c r="BT6" s="35">
        <f t="shared" si="8"/>
        <v>84.44</v>
      </c>
      <c r="BU6" s="35">
        <f t="shared" si="8"/>
        <v>83.6</v>
      </c>
      <c r="BV6" s="35" t="str">
        <f t="shared" si="8"/>
        <v>-</v>
      </c>
      <c r="BW6" s="35" t="str">
        <f t="shared" si="8"/>
        <v>-</v>
      </c>
      <c r="BX6" s="35">
        <f t="shared" si="8"/>
        <v>96.54</v>
      </c>
      <c r="BY6" s="35">
        <f t="shared" si="8"/>
        <v>95.4</v>
      </c>
      <c r="BZ6" s="35">
        <f t="shared" si="8"/>
        <v>94.69</v>
      </c>
      <c r="CA6" s="34" t="str">
        <f>IF(CA7="","",IF(CA7="-","【-】","【"&amp;SUBSTITUTE(TEXT(CA7,"#,##0.00"),"-","△")&amp;"】"))</f>
        <v>【100.34】</v>
      </c>
      <c r="CB6" s="35" t="str">
        <f>IF(CB7="",NA(),CB7)</f>
        <v>-</v>
      </c>
      <c r="CC6" s="35" t="str">
        <f t="shared" ref="CC6:CK6" si="9">IF(CC7="",NA(),CC7)</f>
        <v>-</v>
      </c>
      <c r="CD6" s="35">
        <f t="shared" si="9"/>
        <v>178.4</v>
      </c>
      <c r="CE6" s="35">
        <f t="shared" si="9"/>
        <v>153.5</v>
      </c>
      <c r="CF6" s="35">
        <f t="shared" si="9"/>
        <v>156.96</v>
      </c>
      <c r="CG6" s="35" t="str">
        <f t="shared" si="9"/>
        <v>-</v>
      </c>
      <c r="CH6" s="35" t="str">
        <f t="shared" si="9"/>
        <v>-</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f t="shared" si="10"/>
        <v>81.11</v>
      </c>
      <c r="CP6" s="35">
        <f t="shared" si="10"/>
        <v>84.2</v>
      </c>
      <c r="CQ6" s="35">
        <f t="shared" si="10"/>
        <v>94.17</v>
      </c>
      <c r="CR6" s="35" t="str">
        <f t="shared" si="10"/>
        <v>-</v>
      </c>
      <c r="CS6" s="35" t="str">
        <f t="shared" si="10"/>
        <v>-</v>
      </c>
      <c r="CT6" s="35">
        <f t="shared" si="10"/>
        <v>64.959999999999994</v>
      </c>
      <c r="CU6" s="35">
        <f t="shared" si="10"/>
        <v>65.040000000000006</v>
      </c>
      <c r="CV6" s="35">
        <f t="shared" si="10"/>
        <v>68.31</v>
      </c>
      <c r="CW6" s="34" t="str">
        <f>IF(CW7="","",IF(CW7="-","【-】","【"&amp;SUBSTITUTE(TEXT(CW7,"#,##0.00"),"-","△")&amp;"】"))</f>
        <v>【59.64】</v>
      </c>
      <c r="CX6" s="35" t="str">
        <f>IF(CX7="",NA(),CX7)</f>
        <v>-</v>
      </c>
      <c r="CY6" s="35" t="str">
        <f t="shared" ref="CY6:DG6" si="11">IF(CY7="",NA(),CY7)</f>
        <v>-</v>
      </c>
      <c r="CZ6" s="35">
        <f t="shared" si="11"/>
        <v>79.89</v>
      </c>
      <c r="DA6" s="35">
        <f t="shared" si="11"/>
        <v>80.010000000000005</v>
      </c>
      <c r="DB6" s="35">
        <f t="shared" si="11"/>
        <v>80.38</v>
      </c>
      <c r="DC6" s="35" t="str">
        <f t="shared" si="11"/>
        <v>-</v>
      </c>
      <c r="DD6" s="35" t="str">
        <f t="shared" si="11"/>
        <v>-</v>
      </c>
      <c r="DE6" s="35">
        <f t="shared" si="11"/>
        <v>92.3</v>
      </c>
      <c r="DF6" s="35">
        <f t="shared" si="11"/>
        <v>92.55</v>
      </c>
      <c r="DG6" s="35">
        <f t="shared" si="11"/>
        <v>92.62</v>
      </c>
      <c r="DH6" s="34" t="str">
        <f>IF(DH7="","",IF(DH7="-","【-】","【"&amp;SUBSTITUTE(TEXT(DH7,"#,##0.00"),"-","△")&amp;"】"))</f>
        <v>【95.35】</v>
      </c>
      <c r="DI6" s="35" t="str">
        <f>IF(DI7="",NA(),DI7)</f>
        <v>-</v>
      </c>
      <c r="DJ6" s="35" t="str">
        <f t="shared" ref="DJ6:DR6" si="12">IF(DJ7="",NA(),DJ7)</f>
        <v>-</v>
      </c>
      <c r="DK6" s="35">
        <f t="shared" si="12"/>
        <v>3.58</v>
      </c>
      <c r="DL6" s="35">
        <f t="shared" si="12"/>
        <v>6.97</v>
      </c>
      <c r="DM6" s="35">
        <f t="shared" si="12"/>
        <v>10.25</v>
      </c>
      <c r="DN6" s="35" t="str">
        <f t="shared" si="12"/>
        <v>-</v>
      </c>
      <c r="DO6" s="35" t="str">
        <f t="shared" si="12"/>
        <v>-</v>
      </c>
      <c r="DP6" s="35">
        <f t="shared" si="12"/>
        <v>25.61</v>
      </c>
      <c r="DQ6" s="35">
        <f t="shared" si="12"/>
        <v>26.13</v>
      </c>
      <c r="DR6" s="35">
        <f t="shared" si="12"/>
        <v>26.36</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1.07</v>
      </c>
      <c r="EB6" s="35">
        <f t="shared" si="13"/>
        <v>1.03</v>
      </c>
      <c r="EC6" s="35">
        <f t="shared" si="13"/>
        <v>1.43</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v>
      </c>
      <c r="EN6" s="35">
        <f t="shared" si="14"/>
        <v>0.09</v>
      </c>
      <c r="EO6" s="34" t="str">
        <f>IF(EO7="","",IF(EO7="-","【-】","【"&amp;SUBSTITUTE(TEXT(EO7,"#,##0.00"),"-","△")&amp;"】"))</f>
        <v>【0.22】</v>
      </c>
    </row>
    <row r="7" spans="1:148" s="36" customFormat="1" x14ac:dyDescent="0.15">
      <c r="A7" s="28"/>
      <c r="B7" s="37">
        <v>2019</v>
      </c>
      <c r="C7" s="37">
        <v>172065</v>
      </c>
      <c r="D7" s="37">
        <v>46</v>
      </c>
      <c r="E7" s="37">
        <v>17</v>
      </c>
      <c r="F7" s="37">
        <v>1</v>
      </c>
      <c r="G7" s="37">
        <v>0</v>
      </c>
      <c r="H7" s="37" t="s">
        <v>96</v>
      </c>
      <c r="I7" s="37" t="s">
        <v>97</v>
      </c>
      <c r="J7" s="37" t="s">
        <v>98</v>
      </c>
      <c r="K7" s="37" t="s">
        <v>99</v>
      </c>
      <c r="L7" s="37" t="s">
        <v>100</v>
      </c>
      <c r="M7" s="37" t="s">
        <v>101</v>
      </c>
      <c r="N7" s="38" t="s">
        <v>102</v>
      </c>
      <c r="O7" s="38">
        <v>39.380000000000003</v>
      </c>
      <c r="P7" s="38">
        <v>50.71</v>
      </c>
      <c r="Q7" s="38">
        <v>70.64</v>
      </c>
      <c r="R7" s="38">
        <v>2700</v>
      </c>
      <c r="S7" s="38">
        <v>66350</v>
      </c>
      <c r="T7" s="38">
        <v>305.87</v>
      </c>
      <c r="U7" s="38">
        <v>216.92</v>
      </c>
      <c r="V7" s="38">
        <v>33429</v>
      </c>
      <c r="W7" s="38">
        <v>9.1</v>
      </c>
      <c r="X7" s="38">
        <v>3673.52</v>
      </c>
      <c r="Y7" s="38" t="s">
        <v>102</v>
      </c>
      <c r="Z7" s="38" t="s">
        <v>102</v>
      </c>
      <c r="AA7" s="38">
        <v>100.89</v>
      </c>
      <c r="AB7" s="38">
        <v>98.56</v>
      </c>
      <c r="AC7" s="38">
        <v>100.09</v>
      </c>
      <c r="AD7" s="38" t="s">
        <v>102</v>
      </c>
      <c r="AE7" s="38" t="s">
        <v>102</v>
      </c>
      <c r="AF7" s="38">
        <v>108.03</v>
      </c>
      <c r="AG7" s="38">
        <v>106.9</v>
      </c>
      <c r="AH7" s="38">
        <v>106.99</v>
      </c>
      <c r="AI7" s="38">
        <v>108.07</v>
      </c>
      <c r="AJ7" s="38" t="s">
        <v>102</v>
      </c>
      <c r="AK7" s="38" t="s">
        <v>102</v>
      </c>
      <c r="AL7" s="38">
        <v>0.6</v>
      </c>
      <c r="AM7" s="38">
        <v>6.65</v>
      </c>
      <c r="AN7" s="38">
        <v>7.39</v>
      </c>
      <c r="AO7" s="38" t="s">
        <v>102</v>
      </c>
      <c r="AP7" s="38" t="s">
        <v>102</v>
      </c>
      <c r="AQ7" s="38">
        <v>13.55</v>
      </c>
      <c r="AR7" s="38">
        <v>9.06</v>
      </c>
      <c r="AS7" s="38">
        <v>7.42</v>
      </c>
      <c r="AT7" s="38">
        <v>3.09</v>
      </c>
      <c r="AU7" s="38" t="s">
        <v>102</v>
      </c>
      <c r="AV7" s="38" t="s">
        <v>102</v>
      </c>
      <c r="AW7" s="38">
        <v>23.57</v>
      </c>
      <c r="AX7" s="38">
        <v>26.31</v>
      </c>
      <c r="AY7" s="38">
        <v>10.31</v>
      </c>
      <c r="AZ7" s="38" t="s">
        <v>102</v>
      </c>
      <c r="BA7" s="38" t="s">
        <v>102</v>
      </c>
      <c r="BB7" s="38">
        <v>78.45</v>
      </c>
      <c r="BC7" s="38">
        <v>76.31</v>
      </c>
      <c r="BD7" s="38">
        <v>68.180000000000007</v>
      </c>
      <c r="BE7" s="38">
        <v>69.540000000000006</v>
      </c>
      <c r="BF7" s="38" t="s">
        <v>102</v>
      </c>
      <c r="BG7" s="38" t="s">
        <v>102</v>
      </c>
      <c r="BH7" s="38">
        <v>399.42</v>
      </c>
      <c r="BI7" s="38">
        <v>369.27</v>
      </c>
      <c r="BJ7" s="38">
        <v>272.05</v>
      </c>
      <c r="BK7" s="38" t="s">
        <v>102</v>
      </c>
      <c r="BL7" s="38" t="s">
        <v>102</v>
      </c>
      <c r="BM7" s="38">
        <v>799.41</v>
      </c>
      <c r="BN7" s="38">
        <v>820.36</v>
      </c>
      <c r="BO7" s="38">
        <v>847.44</v>
      </c>
      <c r="BP7" s="38">
        <v>682.51</v>
      </c>
      <c r="BQ7" s="38" t="s">
        <v>102</v>
      </c>
      <c r="BR7" s="38" t="s">
        <v>102</v>
      </c>
      <c r="BS7" s="38">
        <v>73.25</v>
      </c>
      <c r="BT7" s="38">
        <v>84.44</v>
      </c>
      <c r="BU7" s="38">
        <v>83.6</v>
      </c>
      <c r="BV7" s="38" t="s">
        <v>102</v>
      </c>
      <c r="BW7" s="38" t="s">
        <v>102</v>
      </c>
      <c r="BX7" s="38">
        <v>96.54</v>
      </c>
      <c r="BY7" s="38">
        <v>95.4</v>
      </c>
      <c r="BZ7" s="38">
        <v>94.69</v>
      </c>
      <c r="CA7" s="38">
        <v>100.34</v>
      </c>
      <c r="CB7" s="38" t="s">
        <v>102</v>
      </c>
      <c r="CC7" s="38" t="s">
        <v>102</v>
      </c>
      <c r="CD7" s="38">
        <v>178.4</v>
      </c>
      <c r="CE7" s="38">
        <v>153.5</v>
      </c>
      <c r="CF7" s="38">
        <v>156.96</v>
      </c>
      <c r="CG7" s="38" t="s">
        <v>102</v>
      </c>
      <c r="CH7" s="38" t="s">
        <v>102</v>
      </c>
      <c r="CI7" s="38">
        <v>162.81</v>
      </c>
      <c r="CJ7" s="38">
        <v>163.19999999999999</v>
      </c>
      <c r="CK7" s="38">
        <v>159.78</v>
      </c>
      <c r="CL7" s="38">
        <v>136.15</v>
      </c>
      <c r="CM7" s="38" t="s">
        <v>102</v>
      </c>
      <c r="CN7" s="38" t="s">
        <v>102</v>
      </c>
      <c r="CO7" s="38">
        <v>81.11</v>
      </c>
      <c r="CP7" s="38">
        <v>84.2</v>
      </c>
      <c r="CQ7" s="38">
        <v>94.17</v>
      </c>
      <c r="CR7" s="38" t="s">
        <v>102</v>
      </c>
      <c r="CS7" s="38" t="s">
        <v>102</v>
      </c>
      <c r="CT7" s="38">
        <v>64.959999999999994</v>
      </c>
      <c r="CU7" s="38">
        <v>65.040000000000006</v>
      </c>
      <c r="CV7" s="38">
        <v>68.31</v>
      </c>
      <c r="CW7" s="38">
        <v>59.64</v>
      </c>
      <c r="CX7" s="38" t="s">
        <v>102</v>
      </c>
      <c r="CY7" s="38" t="s">
        <v>102</v>
      </c>
      <c r="CZ7" s="38">
        <v>79.89</v>
      </c>
      <c r="DA7" s="38">
        <v>80.010000000000005</v>
      </c>
      <c r="DB7" s="38">
        <v>80.38</v>
      </c>
      <c r="DC7" s="38" t="s">
        <v>102</v>
      </c>
      <c r="DD7" s="38" t="s">
        <v>102</v>
      </c>
      <c r="DE7" s="38">
        <v>92.3</v>
      </c>
      <c r="DF7" s="38">
        <v>92.55</v>
      </c>
      <c r="DG7" s="38">
        <v>92.62</v>
      </c>
      <c r="DH7" s="38">
        <v>95.35</v>
      </c>
      <c r="DI7" s="38" t="s">
        <v>102</v>
      </c>
      <c r="DJ7" s="38" t="s">
        <v>102</v>
      </c>
      <c r="DK7" s="38">
        <v>3.58</v>
      </c>
      <c r="DL7" s="38">
        <v>6.97</v>
      </c>
      <c r="DM7" s="38">
        <v>10.25</v>
      </c>
      <c r="DN7" s="38" t="s">
        <v>102</v>
      </c>
      <c r="DO7" s="38" t="s">
        <v>102</v>
      </c>
      <c r="DP7" s="38">
        <v>25.61</v>
      </c>
      <c r="DQ7" s="38">
        <v>26.13</v>
      </c>
      <c r="DR7" s="38">
        <v>26.36</v>
      </c>
      <c r="DS7" s="38">
        <v>38.57</v>
      </c>
      <c r="DT7" s="38" t="s">
        <v>102</v>
      </c>
      <c r="DU7" s="38" t="s">
        <v>102</v>
      </c>
      <c r="DV7" s="38">
        <v>0</v>
      </c>
      <c r="DW7" s="38">
        <v>0</v>
      </c>
      <c r="DX7" s="38">
        <v>0</v>
      </c>
      <c r="DY7" s="38" t="s">
        <v>102</v>
      </c>
      <c r="DZ7" s="38" t="s">
        <v>102</v>
      </c>
      <c r="EA7" s="38">
        <v>1.07</v>
      </c>
      <c r="EB7" s="38">
        <v>1.03</v>
      </c>
      <c r="EC7" s="38">
        <v>1.43</v>
      </c>
      <c r="ED7" s="38">
        <v>5.9</v>
      </c>
      <c r="EE7" s="38" t="s">
        <v>102</v>
      </c>
      <c r="EF7" s="38" t="s">
        <v>102</v>
      </c>
      <c r="EG7" s="38">
        <v>0</v>
      </c>
      <c r="EH7" s="38">
        <v>0</v>
      </c>
      <c r="EI7" s="38">
        <v>0</v>
      </c>
      <c r="EJ7" s="38" t="s">
        <v>102</v>
      </c>
      <c r="EK7" s="38" t="s">
        <v>102</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2021-02-01T08:03:50Z</cp:lastPrinted>
  <dcterms:created xsi:type="dcterms:W3CDTF">2020-12-04T02:26:23Z</dcterms:created>
  <dcterms:modified xsi:type="dcterms:W3CDTF">2021-02-08T06:31:58Z</dcterms:modified>
  <cp:category/>
</cp:coreProperties>
</file>