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6加賀市\"/>
    </mc:Choice>
  </mc:AlternateContent>
  <workbookProtection workbookAlgorithmName="SHA-512" workbookHashValue="zDBTlJyxnDGHKpxCA5yOj6gqqTLqGeNw0CxEgjTBlTSBt54I+JuWylmEGFkrPu7NyaYjgCF1VA6d4SlmDJ93mw==" workbookSaltValue="Gg52g9XsnlEexUVPLqza7w==" workbookSpinCount="100000" lockStructure="1"/>
  <bookViews>
    <workbookView xWindow="0" yWindow="0" windowWidth="19200" windowHeight="66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<sst xmlns="http://schemas.openxmlformats.org/spreadsheetml/2006/main" count="275" uniqueCount="117">
  <si>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</si>
  <si>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</si>
  <si>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</si>
  <si>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</si>
  <si>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</si>
  <si>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</si>
  <si>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</si>
  <si>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</si>
  <si>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</si>
  <si>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</si>
  <si>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</si>
  <si>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</si>
  <si>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</si>
  <si>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</si>
  <si>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</si>
  <si>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</si>
  <si>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</si>
  <si>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</si>
  <si>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</si>
  <si>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</si>
  <si>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</si>
  <si>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</si>
  <si>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</si>
  <si>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</si>
  <si>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</si>
  <si>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</si>
  <si>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</si>
  <si>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</si>
  <si>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</si>
  <si>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</si>
  <si>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</si>
  <si>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</si>
  <si>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</si>
  <si>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</si>
  <si>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</si>
  <si>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</si>
  <si>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</si>
  <si>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</si>
  <si>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</si>
  <si>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</si>
  <si>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</si>
  <si>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</si>
  <si>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</si>
  <si>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</si>
  <si>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</si>
  <si>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</si>
  <si>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</si>
  <si>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</si>
  <si>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</si>
  <si>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</si>
  <si>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</si>
  <si>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</si>
  <si>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</si>
  <si>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</si>
  <si>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</si>
  <si>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</si>
  <si>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</si>
  <si>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</si>
  <si>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</si>
  <si>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</si>
  <si>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</si>
  <si>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</si>
  <si>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</si>
  <si>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</si>
  <si>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</si>
  <si>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</si>
  <si>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</si>
  <si>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</si>
  <si>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</si>
  <si>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</si>
  <si>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</si>
  <si>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</si>
  <si>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</si>
  <si>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</si>
  <si>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</si>
  <si>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</si>
  <si>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</si>
  <si>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</si>
  <si>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</si>
  <si>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</si>
  <si>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</si>
  <si>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</si>
  <si>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</si>
  <si>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</si>
  <si>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</si>
  <si>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</si>
  <si>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</si>
  <si>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</si>
  <si>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</si>
  <si>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</si>
  <si>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</si>
  <si>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</si>
  <si>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</si>
  <si>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</si>
  <si>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</si>
  <si>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</si>
  <si>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</si>
  <si>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</si>
  <si>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</si>
  <si>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</si>
  <si>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</si>
  <si>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</si>
  <si>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</si>
  <si>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</si>
  <si>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</si>
  <si>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</si>
  <si>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</si>
  <si>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</si>
  <si>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</si>
  <si>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</si>
  <si>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</si>
  <si>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</si>
  <si>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</si>
  <si>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</si>
  <si>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事業では、整備が完了し、接続率が上昇するにつれ使用料収入は安定していくと言えるが、その反面人口減少による収益の減少が予測されるため、黒字化は難しい状況である。令和元年度は新たに供用開始となった農業集落排水地区があり、維持管理費用の増等により赤字となった。費用削減の検討、施設利用率の向上など経常収支比率100%を上回るよう取り組む必要がある。
</t>
    <rPh sb="2" eb="3">
      <t>ホン</t>
    </rPh>
    <rPh sb="3" eb="5">
      <t>ジギョウ</t>
    </rPh>
    <rPh sb="8" eb="10">
      <t>セイビ</t>
    </rPh>
    <rPh sb="11" eb="13">
      <t>カンリョウ</t>
    </rPh>
    <rPh sb="15" eb="17">
      <t>セツゾク</t>
    </rPh>
    <rPh sb="17" eb="18">
      <t>リツ</t>
    </rPh>
    <rPh sb="19" eb="21">
      <t>ジョウショウ</t>
    </rPh>
    <rPh sb="46" eb="48">
      <t>ハンメン</t>
    </rPh>
    <rPh sb="69" eb="72">
      <t>クロジカ</t>
    </rPh>
    <rPh sb="73" eb="74">
      <t>ムズカ</t>
    </rPh>
    <rPh sb="76" eb="78">
      <t>ジョウキョウ</t>
    </rPh>
    <rPh sb="82" eb="84">
      <t>レイワ</t>
    </rPh>
    <rPh sb="84" eb="86">
      <t>ガンネン</t>
    </rPh>
    <rPh sb="86" eb="87">
      <t>ド</t>
    </rPh>
    <rPh sb="88" eb="89">
      <t>アラ</t>
    </rPh>
    <rPh sb="91" eb="93">
      <t>キョウヨウ</t>
    </rPh>
    <rPh sb="93" eb="95">
      <t>カイシ</t>
    </rPh>
    <rPh sb="99" eb="101">
      <t>ノウギョウ</t>
    </rPh>
    <rPh sb="101" eb="103">
      <t>シュウラク</t>
    </rPh>
    <rPh sb="103" eb="105">
      <t>ハイスイ</t>
    </rPh>
    <rPh sb="105" eb="107">
      <t>チク</t>
    </rPh>
    <rPh sb="111" eb="113">
      <t>イジ</t>
    </rPh>
    <rPh sb="113" eb="116">
      <t>カンリヒ</t>
    </rPh>
    <rPh sb="116" eb="117">
      <t>ヨウ</t>
    </rPh>
    <rPh sb="118" eb="119">
      <t>ゾウ</t>
    </rPh>
    <rPh sb="119" eb="120">
      <t>トウ</t>
    </rPh>
    <rPh sb="123" eb="125">
      <t>アカジ</t>
    </rPh>
    <rPh sb="159" eb="161">
      <t>ウワマワ</t>
    </rPh>
    <phoneticPr fontId="4"/>
  </si>
  <si>
    <t xml:space="preserve">
　供用開始後25年以上経過している施設もあり、施設及び管路の老朽化による更新費用が嵩む時期となってきている。今後、老朽化に伴う更新需要の増加が見込まれることから、更新、長寿命化の計画により、投資を平準化しながら安定した経営を行う。
　また、農業集落排水を公共下水道に取り込むなど、現存の施設をより最適に有効に活用する方策も検討する。</t>
    <rPh sb="18" eb="20">
      <t>シセツ</t>
    </rPh>
    <rPh sb="37" eb="39">
      <t>コウシン</t>
    </rPh>
    <rPh sb="39" eb="41">
      <t>ヒヨウ</t>
    </rPh>
    <rPh sb="42" eb="43">
      <t>カサ</t>
    </rPh>
    <rPh sb="44" eb="46">
      <t>ジキ</t>
    </rPh>
    <rPh sb="72" eb="74">
      <t>ミコ</t>
    </rPh>
    <rPh sb="85" eb="89">
      <t>チョウジュミョウカ</t>
    </rPh>
    <rPh sb="110" eb="112">
      <t>ケイエイ</t>
    </rPh>
    <rPh sb="113" eb="114">
      <t>オコナ</t>
    </rPh>
    <rPh sb="121" eb="123">
      <t>ノウギョウ</t>
    </rPh>
    <rPh sb="123" eb="125">
      <t>シュウラク</t>
    </rPh>
    <rPh sb="125" eb="127">
      <t>ハイスイ</t>
    </rPh>
    <rPh sb="128" eb="130">
      <t>コウキョウ</t>
    </rPh>
    <rPh sb="130" eb="133">
      <t>ゲスイドウ</t>
    </rPh>
    <rPh sb="134" eb="135">
      <t>ト</t>
    </rPh>
    <rPh sb="136" eb="137">
      <t>コ</t>
    </rPh>
    <rPh sb="141" eb="143">
      <t>ゲンゾン</t>
    </rPh>
    <rPh sb="144" eb="146">
      <t>シセツ</t>
    </rPh>
    <rPh sb="149" eb="151">
      <t>サイテキ</t>
    </rPh>
    <rPh sb="152" eb="154">
      <t>ユウコウ</t>
    </rPh>
    <rPh sb="155" eb="157">
      <t>カツヨウ</t>
    </rPh>
    <rPh sb="159" eb="161">
      <t>ホウサク</t>
    </rPh>
    <rPh sb="162" eb="164">
      <t>ケントウ</t>
    </rPh>
    <phoneticPr fontId="4"/>
  </si>
  <si>
    <t xml:space="preserve">
　本事業は、令和元年度で整備を完了し、整備完了後は、更新と維持管理を重点的に行っていかなければならない。今後は、人口減少や節水等による有収水量の減少も見込まれることから、水洗化率の向上と、維持管理費の節減や施設の有効活用をすることで経費を削減し、健全な経営を持続していく。また、施設の老朽化による更新を平準化し、収支バランスを保ちながら健全な経営を持続していく。</t>
    <rPh sb="7" eb="9">
      <t>レイワ</t>
    </rPh>
    <rPh sb="9" eb="10">
      <t>ガン</t>
    </rPh>
    <rPh sb="20" eb="22">
      <t>セイビ</t>
    </rPh>
    <rPh sb="22" eb="24">
      <t>カンリョウ</t>
    </rPh>
    <rPh sb="24" eb="25">
      <t>ゴ</t>
    </rPh>
    <rPh sb="95" eb="97">
      <t>イジ</t>
    </rPh>
    <rPh sb="97" eb="100">
      <t>カンリヒ</t>
    </rPh>
    <rPh sb="101" eb="103">
      <t>セツゲン</t>
    </rPh>
    <rPh sb="104" eb="106">
      <t>シセツ</t>
    </rPh>
    <rPh sb="107" eb="109">
      <t>ユウコウ</t>
    </rPh>
    <rPh sb="109" eb="111">
      <t>カツヨウ</t>
    </rPh>
    <rPh sb="117" eb="119">
      <t>ケイヒ</t>
    </rPh>
    <rPh sb="120" eb="122">
      <t>サクゲン</t>
    </rPh>
    <rPh sb="124" eb="126">
      <t>ケンゼン</t>
    </rPh>
    <rPh sb="127" eb="129">
      <t>ケイエイ</t>
    </rPh>
    <rPh sb="130" eb="132">
      <t>ジゾク</t>
    </rPh>
    <rPh sb="140" eb="142">
      <t>シセツ</t>
    </rPh>
    <rPh sb="143" eb="146">
      <t>ロウキュウカ</t>
    </rPh>
    <rPh sb="149" eb="151">
      <t>コウシン</t>
    </rPh>
    <rPh sb="152" eb="155">
      <t>ヘイジュンカ</t>
    </rPh>
    <rPh sb="157" eb="159">
      <t>シュウシ</t>
    </rPh>
    <rPh sb="164" eb="165">
      <t>タモ</t>
    </rPh>
    <rPh sb="169" eb="171">
      <t>ケンゼン</t>
    </rPh>
    <rPh sb="172" eb="174">
      <t>ケイエイ</t>
    </rPh>
    <rPh sb="175" eb="177">
      <t>ジゾク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</si>
</sst>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26-4F61-B175-C468AEB923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6426-4F61-B175-C468AEB923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47.1</c:v>
                </c:pt>
                <c:pt idx="3">
                  <c:v>46.15</c:v>
                </c:pt>
                <c:pt idx="4">
                  <c:v>45.2</c:v>
                </c:pt>
              </c:numCache>
            </c:numRef>
          </c:val>
          <c:extLst>
            <c:ext xmlns:c16="http://schemas.microsoft.com/office/drawing/2014/chart" uri="{C3380CC4-5D6E-409C-BE32-E72D297353CC}">
              <c16:uniqueId val="{00000000-CF2A-4287-9A15-87744A641F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51.75</c:v>
                </c:pt>
                <c:pt idx="3">
                  <c:v>50.68</c:v>
                </c:pt>
                <c:pt idx="4">
                  <c:v>54.06</c:v>
                </c:pt>
              </c:numCache>
            </c:numRef>
          </c:val>
          <c:smooth val="0"/>
          <c:extLst>
            <c:ext xmlns:c16="http://schemas.microsoft.com/office/drawing/2014/chart" uri="{C3380CC4-5D6E-409C-BE32-E72D297353CC}">
              <c16:uniqueId val="{00000001-CF2A-4287-9A15-87744A641F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90.49</c:v>
                </c:pt>
                <c:pt idx="3">
                  <c:v>90.27</c:v>
                </c:pt>
                <c:pt idx="4">
                  <c:v>85.5</c:v>
                </c:pt>
              </c:numCache>
            </c:numRef>
          </c:val>
          <c:extLst>
            <c:ext xmlns:c16="http://schemas.microsoft.com/office/drawing/2014/chart" uri="{C3380CC4-5D6E-409C-BE32-E72D297353CC}">
              <c16:uniqueId val="{00000000-63BF-4FAD-AC5C-139274C645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84.84</c:v>
                </c:pt>
                <c:pt idx="3">
                  <c:v>84.86</c:v>
                </c:pt>
                <c:pt idx="4">
                  <c:v>90.11</c:v>
                </c:pt>
              </c:numCache>
            </c:numRef>
          </c:val>
          <c:smooth val="0"/>
          <c:extLst>
            <c:ext xmlns:c16="http://schemas.microsoft.com/office/drawing/2014/chart" uri="{C3380CC4-5D6E-409C-BE32-E72D297353CC}">
              <c16:uniqueId val="{00000001-63BF-4FAD-AC5C-139274C645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104.76</c:v>
                </c:pt>
                <c:pt idx="3">
                  <c:v>96.1</c:v>
                </c:pt>
                <c:pt idx="4">
                  <c:v>99.8</c:v>
                </c:pt>
              </c:numCache>
            </c:numRef>
          </c:val>
          <c:extLst>
            <c:ext xmlns:c16="http://schemas.microsoft.com/office/drawing/2014/chart" uri="{C3380CC4-5D6E-409C-BE32-E72D297353CC}">
              <c16:uniqueId val="{00000000-658B-4227-A0E7-C3EE39D3DD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100.95</c:v>
                </c:pt>
                <c:pt idx="3">
                  <c:v>101.77</c:v>
                </c:pt>
                <c:pt idx="4">
                  <c:v>101.91</c:v>
                </c:pt>
              </c:numCache>
            </c:numRef>
          </c:val>
          <c:smooth val="0"/>
          <c:extLst>
            <c:ext xmlns:c16="http://schemas.microsoft.com/office/drawing/2014/chart" uri="{C3380CC4-5D6E-409C-BE32-E72D297353CC}">
              <c16:uniqueId val="{00000001-658B-4227-A0E7-C3EE39D3DD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3.95</c:v>
                </c:pt>
                <c:pt idx="3">
                  <c:v>7.84</c:v>
                </c:pt>
                <c:pt idx="4">
                  <c:v>9.52</c:v>
                </c:pt>
              </c:numCache>
            </c:numRef>
          </c:val>
          <c:extLst>
            <c:ext xmlns:c16="http://schemas.microsoft.com/office/drawing/2014/chart" uri="{C3380CC4-5D6E-409C-BE32-E72D297353CC}">
              <c16:uniqueId val="{00000000-B175-477C-B197-CA798C7EBD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24.87</c:v>
                </c:pt>
                <c:pt idx="3">
                  <c:v>24.13</c:v>
                </c:pt>
                <c:pt idx="4">
                  <c:v>28.19</c:v>
                </c:pt>
              </c:numCache>
            </c:numRef>
          </c:val>
          <c:smooth val="0"/>
          <c:extLst>
            <c:ext xmlns:c16="http://schemas.microsoft.com/office/drawing/2014/chart" uri="{C3380CC4-5D6E-409C-BE32-E72D297353CC}">
              <c16:uniqueId val="{00000001-B175-477C-B197-CA798C7EBD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15-49DA-BF23-708680B689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015-49DA-BF23-708680B689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c:v>11.16</c:v>
                </c:pt>
                <c:pt idx="4" formatCode="#,##0.00;&quot;△&quot;#,##0.00">
                  <c:v>0</c:v>
                </c:pt>
              </c:numCache>
            </c:numRef>
          </c:val>
          <c:extLst>
            <c:ext xmlns:c16="http://schemas.microsoft.com/office/drawing/2014/chart" uri="{C3380CC4-5D6E-409C-BE32-E72D297353CC}">
              <c16:uniqueId val="{00000000-FBED-464A-9093-E8285FE4A6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224.04</c:v>
                </c:pt>
                <c:pt idx="3">
                  <c:v>227.4</c:v>
                </c:pt>
                <c:pt idx="4">
                  <c:v>127.98</c:v>
                </c:pt>
              </c:numCache>
            </c:numRef>
          </c:val>
          <c:smooth val="0"/>
          <c:extLst>
            <c:ext xmlns:c16="http://schemas.microsoft.com/office/drawing/2014/chart" uri="{C3380CC4-5D6E-409C-BE32-E72D297353CC}">
              <c16:uniqueId val="{00000001-FBED-464A-9093-E8285FE4A6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13.99</c:v>
                </c:pt>
                <c:pt idx="3">
                  <c:v>35.46</c:v>
                </c:pt>
                <c:pt idx="4">
                  <c:v>5.53</c:v>
                </c:pt>
              </c:numCache>
            </c:numRef>
          </c:val>
          <c:extLst>
            <c:ext xmlns:c16="http://schemas.microsoft.com/office/drawing/2014/chart" uri="{C3380CC4-5D6E-409C-BE32-E72D297353CC}">
              <c16:uniqueId val="{00000000-3C76-4845-8CBB-B8A8B1F05B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29.91</c:v>
                </c:pt>
                <c:pt idx="3">
                  <c:v>29.54</c:v>
                </c:pt>
                <c:pt idx="4">
                  <c:v>44.14</c:v>
                </c:pt>
              </c:numCache>
            </c:numRef>
          </c:val>
          <c:smooth val="0"/>
          <c:extLst>
            <c:ext xmlns:c16="http://schemas.microsoft.com/office/drawing/2014/chart" uri="{C3380CC4-5D6E-409C-BE32-E72D297353CC}">
              <c16:uniqueId val="{00000001-3C76-4845-8CBB-B8A8B1F05B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579.65</c:v>
                </c:pt>
                <c:pt idx="3">
                  <c:v>555.41999999999996</c:v>
                </c:pt>
                <c:pt idx="4">
                  <c:v>430.58</c:v>
                </c:pt>
              </c:numCache>
            </c:numRef>
          </c:val>
          <c:extLst>
            <c:ext xmlns:c16="http://schemas.microsoft.com/office/drawing/2014/chart" uri="{C3380CC4-5D6E-409C-BE32-E72D297353CC}">
              <c16:uniqueId val="{00000000-5030-4CE0-ABC3-857E3904D6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855.8</c:v>
                </c:pt>
                <c:pt idx="3">
                  <c:v>789.46</c:v>
                </c:pt>
                <c:pt idx="4">
                  <c:v>654.71</c:v>
                </c:pt>
              </c:numCache>
            </c:numRef>
          </c:val>
          <c:smooth val="0"/>
          <c:extLst>
            <c:ext xmlns:c16="http://schemas.microsoft.com/office/drawing/2014/chart" uri="{C3380CC4-5D6E-409C-BE32-E72D297353CC}">
              <c16:uniqueId val="{00000001-5030-4CE0-ABC3-857E3904D6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44.67</c:v>
                </c:pt>
                <c:pt idx="3">
                  <c:v>68.150000000000006</c:v>
                </c:pt>
                <c:pt idx="4">
                  <c:v>72.94</c:v>
                </c:pt>
              </c:numCache>
            </c:numRef>
          </c:val>
          <c:extLst>
            <c:ext xmlns:c16="http://schemas.microsoft.com/office/drawing/2014/chart" uri="{C3380CC4-5D6E-409C-BE32-E72D297353CC}">
              <c16:uniqueId val="{00000000-BF36-433C-916A-BF73EDCC5A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59.8</c:v>
                </c:pt>
                <c:pt idx="3">
                  <c:v>57.77</c:v>
                </c:pt>
                <c:pt idx="4">
                  <c:v>65.37</c:v>
                </c:pt>
              </c:numCache>
            </c:numRef>
          </c:val>
          <c:smooth val="0"/>
          <c:extLst>
            <c:ext xmlns:c16="http://schemas.microsoft.com/office/drawing/2014/chart" uri="{C3380CC4-5D6E-409C-BE32-E72D297353CC}">
              <c16:uniqueId val="{00000001-BF36-433C-916A-BF73EDCC5A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297.29000000000002</c:v>
                </c:pt>
                <c:pt idx="3">
                  <c:v>194.63</c:v>
                </c:pt>
                <c:pt idx="4">
                  <c:v>182.23</c:v>
                </c:pt>
              </c:numCache>
            </c:numRef>
          </c:val>
          <c:extLst>
            <c:ext xmlns:c16="http://schemas.microsoft.com/office/drawing/2014/chart" uri="{C3380CC4-5D6E-409C-BE32-E72D297353CC}">
              <c16:uniqueId val="{00000000-9E5E-44B1-AB5B-F662420A00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263.76</c:v>
                </c:pt>
                <c:pt idx="3">
                  <c:v>274.35000000000002</c:v>
                </c:pt>
                <c:pt idx="4">
                  <c:v>228.99</c:v>
                </c:pt>
              </c:numCache>
            </c:numRef>
          </c:val>
          <c:smooth val="0"/>
          <c:extLst>
            <c:ext xmlns:c16="http://schemas.microsoft.com/office/drawing/2014/chart" uri="{C3380CC4-5D6E-409C-BE32-E72D297353CC}">
              <c16:uniqueId val="{00000001-9E5E-44B1-AB5B-F662420A00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加賀市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66350</v>
      </c>
      <c r="AM8" s="69"/>
      <c r="AN8" s="69"/>
      <c r="AO8" s="69"/>
      <c r="AP8" s="69"/>
      <c r="AQ8" s="69"/>
      <c r="AR8" s="69"/>
      <c r="AS8" s="69"/>
      <c r="AT8" s="68">
        <f>データ!T6</f>
        <v>305.87</v>
      </c>
      <c r="AU8" s="68"/>
      <c r="AV8" s="68"/>
      <c r="AW8" s="68"/>
      <c r="AX8" s="68"/>
      <c r="AY8" s="68"/>
      <c r="AZ8" s="68"/>
      <c r="BA8" s="68"/>
      <c r="BB8" s="68">
        <f>データ!U6</f>
        <v>216.92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46.57</v>
      </c>
      <c r="J10" s="68"/>
      <c r="K10" s="68"/>
      <c r="L10" s="68"/>
      <c r="M10" s="68"/>
      <c r="N10" s="68"/>
      <c r="O10" s="68"/>
      <c r="P10" s="68">
        <f>データ!P6</f>
        <v>7.91</v>
      </c>
      <c r="Q10" s="68"/>
      <c r="R10" s="68"/>
      <c r="S10" s="68"/>
      <c r="T10" s="68"/>
      <c r="U10" s="68"/>
      <c r="V10" s="68"/>
      <c r="W10" s="68">
        <f>データ!Q6</f>
        <v>92.19</v>
      </c>
      <c r="X10" s="68"/>
      <c r="Y10" s="68"/>
      <c r="Z10" s="68"/>
      <c r="AA10" s="68"/>
      <c r="AB10" s="68"/>
      <c r="AC10" s="68"/>
      <c r="AD10" s="69">
        <f>データ!R6</f>
        <v>2700</v>
      </c>
      <c r="AE10" s="69"/>
      <c r="AF10" s="69"/>
      <c r="AG10" s="69"/>
      <c r="AH10" s="69"/>
      <c r="AI10" s="69"/>
      <c r="AJ10" s="69"/>
      <c r="AK10" s="2"/>
      <c r="AL10" s="69">
        <f>データ!V6</f>
        <v>5212</v>
      </c>
      <c r="AM10" s="69"/>
      <c r="AN10" s="69"/>
      <c r="AO10" s="69"/>
      <c r="AP10" s="69"/>
      <c r="AQ10" s="69"/>
      <c r="AR10" s="69"/>
      <c r="AS10" s="69"/>
      <c r="AT10" s="68">
        <f>データ!W6</f>
        <v>2.86</v>
      </c>
      <c r="AU10" s="68"/>
      <c r="AV10" s="68"/>
      <c r="AW10" s="68"/>
      <c r="AX10" s="68"/>
      <c r="AY10" s="68"/>
      <c r="AZ10" s="68"/>
      <c r="BA10" s="68"/>
      <c r="BB10" s="68">
        <f>データ!X6</f>
        <v>1822.38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KR6bBdk2eDs4lzbuN/fF9yu/w8VmyJIGq6gpG0jJ6CybdqNtRYFtBcpBu1I5esUysSv7rV0IRAtFhA5hgc+Mjg==" saltValue="U9Fjxvlcs+n6gAzoGYtO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172065</v>
      </c>
      <c r="D6" s="33">
        <f t="shared" si="3"/>
        <v>46</v>
      </c>
      <c r="E6" s="33">
        <f t="shared" si="3"/>
        <v>17</v>
      </c>
      <c r="F6" s="33">
        <f t="shared" si="3"/>
        <v>5</v>
      </c>
      <c r="G6" s="33">
        <f t="shared" si="3"/>
        <v>0</v>
      </c>
      <c r="H6" s="33" t="str">
        <f t="shared" si="3"/>
        <v>石川県　加賀市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46.57</v>
      </c>
      <c r="P6" s="34">
        <f t="shared" si="3"/>
        <v>7.91</v>
      </c>
      <c r="Q6" s="34">
        <f t="shared" si="3"/>
        <v>92.19</v>
      </c>
      <c r="R6" s="34">
        <f t="shared" si="3"/>
        <v>2700</v>
      </c>
      <c r="S6" s="34">
        <f t="shared" si="3"/>
        <v>66350</v>
      </c>
      <c r="T6" s="34">
        <f t="shared" si="3"/>
        <v>305.87</v>
      </c>
      <c r="U6" s="34">
        <f t="shared" si="3"/>
        <v>216.92</v>
      </c>
      <c r="V6" s="34">
        <f t="shared" si="3"/>
        <v>5212</v>
      </c>
      <c r="W6" s="34">
        <f t="shared" si="3"/>
        <v>2.86</v>
      </c>
      <c r="X6" s="34">
        <f t="shared" si="3"/>
        <v>1822.38</v>
      </c>
      <c r="Y6" s="35" t="str">
        <f>IF(Y7="",NA(),Y7)</f>
        <v>-</v>
      </c>
      <c r="Z6" s="35" t="str">
        <f t="shared" ref="Z6:AH6" si="4">IF(Z7="",NA(),Z7)</f>
        <v>-</v>
      </c>
      <c r="AA6" s="35">
        <f t="shared" si="4"/>
        <v>104.76</v>
      </c>
      <c r="AB6" s="35">
        <f t="shared" si="4"/>
        <v>96.1</v>
      </c>
      <c r="AC6" s="35">
        <f t="shared" si="4"/>
        <v>99.8</v>
      </c>
      <c r="AD6" s="35" t="str">
        <f t="shared" si="4"/>
        <v>-</v>
      </c>
      <c r="AE6" s="35" t="str">
        <f t="shared" si="4"/>
        <v>-</v>
      </c>
      <c r="AF6" s="35">
        <f t="shared" si="4"/>
        <v>100.95</v>
      </c>
      <c r="AG6" s="35">
        <f t="shared" si="4"/>
        <v>101.77</v>
      </c>
      <c r="AH6" s="35">
        <f t="shared" si="4"/>
        <v>101.91</v>
      </c>
      <c r="AI6" s="34" t="str">
        <f>IF(AI7="","",IF(AI7="-","【-】","【"&amp;SUBSTITUTE(TEXT(AI7,"#,##0.00"),"-","△")&amp;"】"))</f>
        <v>【102.97】</v>
      </c>
      <c r="AJ6" s="35" t="str">
        <f>IF(AJ7="",NA(),AJ7)</f>
        <v>-</v>
      </c>
      <c r="AK6" s="35" t="str">
        <f t="shared" ref="AK6:AS6" si="5">IF(AK7="",NA(),AK7)</f>
        <v>-</v>
      </c>
      <c r="AL6" s="34">
        <f t="shared" si="5"/>
        <v>0</v>
      </c>
      <c r="AM6" s="35">
        <f t="shared" si="5"/>
        <v>11.16</v>
      </c>
      <c r="AN6" s="34">
        <f t="shared" si="5"/>
        <v>0</v>
      </c>
      <c r="AO6" s="35" t="str">
        <f t="shared" si="5"/>
        <v>-</v>
      </c>
      <c r="AP6" s="35" t="str">
        <f t="shared" si="5"/>
        <v>-</v>
      </c>
      <c r="AQ6" s="35">
        <f t="shared" si="5"/>
        <v>224.04</v>
      </c>
      <c r="AR6" s="35">
        <f t="shared" si="5"/>
        <v>227.4</v>
      </c>
      <c r="AS6" s="35">
        <f t="shared" si="5"/>
        <v>127.98</v>
      </c>
      <c r="AT6" s="34" t="str">
        <f>IF(AT7="","",IF(AT7="-","【-】","【"&amp;SUBSTITUTE(TEXT(AT7,"#,##0.00"),"-","△")&amp;"】"))</f>
        <v>【165.48】</v>
      </c>
      <c r="AU6" s="35" t="str">
        <f>IF(AU7="",NA(),AU7)</f>
        <v>-</v>
      </c>
      <c r="AV6" s="35" t="str">
        <f t="shared" ref="AV6:BD6" si="6">IF(AV7="",NA(),AV7)</f>
        <v>-</v>
      </c>
      <c r="AW6" s="35">
        <f t="shared" si="6"/>
        <v>13.99</v>
      </c>
      <c r="AX6" s="35">
        <f t="shared" si="6"/>
        <v>35.46</v>
      </c>
      <c r="AY6" s="35">
        <f t="shared" si="6"/>
        <v>5.53</v>
      </c>
      <c r="AZ6" s="35" t="str">
        <f t="shared" si="6"/>
        <v>-</v>
      </c>
      <c r="BA6" s="35" t="str">
        <f t="shared" si="6"/>
        <v>-</v>
      </c>
      <c r="BB6" s="35">
        <f t="shared" si="6"/>
        <v>29.91</v>
      </c>
      <c r="BC6" s="35">
        <f t="shared" si="6"/>
        <v>29.54</v>
      </c>
      <c r="BD6" s="35">
        <f t="shared" si="6"/>
        <v>44.14</v>
      </c>
      <c r="BE6" s="34" t="str">
        <f>IF(BE7="","",IF(BE7="-","【-】","【"&amp;SUBSTITUTE(TEXT(BE7,"#,##0.00"),"-","△")&amp;"】"))</f>
        <v>【33.84】</v>
      </c>
      <c r="BF6" s="35" t="str">
        <f>IF(BF7="",NA(),BF7)</f>
        <v>-</v>
      </c>
      <c r="BG6" s="35" t="str">
        <f t="shared" ref="BG6:BO6" si="7">IF(BG7="",NA(),BG7)</f>
        <v>-</v>
      </c>
      <c r="BH6" s="35">
        <f t="shared" si="7"/>
        <v>579.65</v>
      </c>
      <c r="BI6" s="35">
        <f t="shared" si="7"/>
        <v>555.41999999999996</v>
      </c>
      <c r="BJ6" s="35">
        <f t="shared" si="7"/>
        <v>430.58</v>
      </c>
      <c r="BK6" s="35" t="str">
        <f t="shared" si="7"/>
        <v>-</v>
      </c>
      <c r="BL6" s="35" t="str">
        <f t="shared" si="7"/>
        <v>-</v>
      </c>
      <c r="BM6" s="35">
        <f t="shared" si="7"/>
        <v>855.8</v>
      </c>
      <c r="BN6" s="35">
        <f t="shared" si="7"/>
        <v>789.46</v>
      </c>
      <c r="BO6" s="35">
        <f t="shared" si="7"/>
        <v>654.71</v>
      </c>
      <c r="BP6" s="34" t="str">
        <f>IF(BP7="","",IF(BP7="-","【-】","【"&amp;SUBSTITUTE(TEXT(BP7,"#,##0.00"),"-","△")&amp;"】"))</f>
        <v>【765.47】</v>
      </c>
      <c r="BQ6" s="35" t="str">
        <f>IF(BQ7="",NA(),BQ7)</f>
        <v>-</v>
      </c>
      <c r="BR6" s="35" t="str">
        <f t="shared" ref="BR6:BZ6" si="8">IF(BR7="",NA(),BR7)</f>
        <v>-</v>
      </c>
      <c r="BS6" s="35">
        <f t="shared" si="8"/>
        <v>44.67</v>
      </c>
      <c r="BT6" s="35">
        <f t="shared" si="8"/>
        <v>68.150000000000006</v>
      </c>
      <c r="BU6" s="35">
        <f t="shared" si="8"/>
        <v>72.94</v>
      </c>
      <c r="BV6" s="35" t="str">
        <f t="shared" si="8"/>
        <v>-</v>
      </c>
      <c r="BW6" s="35" t="str">
        <f t="shared" si="8"/>
        <v>-</v>
      </c>
      <c r="BX6" s="35">
        <f t="shared" si="8"/>
        <v>59.8</v>
      </c>
      <c r="BY6" s="35">
        <f t="shared" si="8"/>
        <v>57.77</v>
      </c>
      <c r="BZ6" s="35">
        <f t="shared" si="8"/>
        <v>65.37</v>
      </c>
      <c r="CA6" s="34" t="str">
        <f>IF(CA7="","",IF(CA7="-","【-】","【"&amp;SUBSTITUTE(TEXT(CA7,"#,##0.00"),"-","△")&amp;"】"))</f>
        <v>【59.59】</v>
      </c>
      <c r="CB6" s="35" t="str">
        <f>IF(CB7="",NA(),CB7)</f>
        <v>-</v>
      </c>
      <c r="CC6" s="35" t="str">
        <f t="shared" ref="CC6:CK6" si="9">IF(CC7="",NA(),CC7)</f>
        <v>-</v>
      </c>
      <c r="CD6" s="35">
        <f t="shared" si="9"/>
        <v>297.29000000000002</v>
      </c>
      <c r="CE6" s="35">
        <f t="shared" si="9"/>
        <v>194.63</v>
      </c>
      <c r="CF6" s="35">
        <f t="shared" si="9"/>
        <v>182.23</v>
      </c>
      <c r="CG6" s="35" t="str">
        <f t="shared" si="9"/>
        <v>-</v>
      </c>
      <c r="CH6" s="35" t="str">
        <f t="shared" si="9"/>
        <v>-</v>
      </c>
      <c r="CI6" s="35">
        <f t="shared" si="9"/>
        <v>263.76</v>
      </c>
      <c r="CJ6" s="35">
        <f t="shared" si="9"/>
        <v>274.35000000000002</v>
      </c>
      <c r="CK6" s="35">
        <f t="shared" si="9"/>
        <v>228.99</v>
      </c>
      <c r="CL6" s="34" t="str">
        <f>IF(CL7="","",IF(CL7="-","【-】","【"&amp;SUBSTITUTE(TEXT(CL7,"#,##0.00"),"-","△")&amp;"】"))</f>
        <v>【257.86】</v>
      </c>
      <c r="CM6" s="35" t="str">
        <f>IF(CM7="",NA(),CM7)</f>
        <v>-</v>
      </c>
      <c r="CN6" s="35" t="str">
        <f t="shared" ref="CN6:CV6" si="10">IF(CN7="",NA(),CN7)</f>
        <v>-</v>
      </c>
      <c r="CO6" s="35">
        <f t="shared" si="10"/>
        <v>47.1</v>
      </c>
      <c r="CP6" s="35">
        <f t="shared" si="10"/>
        <v>46.15</v>
      </c>
      <c r="CQ6" s="35">
        <f t="shared" si="10"/>
        <v>45.2</v>
      </c>
      <c r="CR6" s="35" t="str">
        <f t="shared" si="10"/>
        <v>-</v>
      </c>
      <c r="CS6" s="35" t="str">
        <f t="shared" si="10"/>
        <v>-</v>
      </c>
      <c r="CT6" s="35">
        <f t="shared" si="10"/>
        <v>51.75</v>
      </c>
      <c r="CU6" s="35">
        <f t="shared" si="10"/>
        <v>50.68</v>
      </c>
      <c r="CV6" s="35">
        <f t="shared" si="10"/>
        <v>54.06</v>
      </c>
      <c r="CW6" s="34" t="str">
        <f>IF(CW7="","",IF(CW7="-","【-】","【"&amp;SUBSTITUTE(TEXT(CW7,"#,##0.00"),"-","△")&amp;"】"))</f>
        <v>【51.30】</v>
      </c>
      <c r="CX6" s="35" t="str">
        <f>IF(CX7="",NA(),CX7)</f>
        <v>-</v>
      </c>
      <c r="CY6" s="35" t="str">
        <f t="shared" ref="CY6:DG6" si="11">IF(CY7="",NA(),CY7)</f>
        <v>-</v>
      </c>
      <c r="CZ6" s="35">
        <f t="shared" si="11"/>
        <v>90.49</v>
      </c>
      <c r="DA6" s="35">
        <f t="shared" si="11"/>
        <v>90.27</v>
      </c>
      <c r="DB6" s="35">
        <f t="shared" si="11"/>
        <v>85.5</v>
      </c>
      <c r="DC6" s="35" t="str">
        <f t="shared" si="11"/>
        <v>-</v>
      </c>
      <c r="DD6" s="35" t="str">
        <f t="shared" si="11"/>
        <v>-</v>
      </c>
      <c r="DE6" s="35">
        <f t="shared" si="11"/>
        <v>84.84</v>
      </c>
      <c r="DF6" s="35">
        <f t="shared" si="11"/>
        <v>84.86</v>
      </c>
      <c r="DG6" s="35">
        <f t="shared" si="11"/>
        <v>90.11</v>
      </c>
      <c r="DH6" s="34" t="str">
        <f>IF(DH7="","",IF(DH7="-","【-】","【"&amp;SUBSTITUTE(TEXT(DH7,"#,##0.00"),"-","△")&amp;"】"))</f>
        <v>【86.22】</v>
      </c>
      <c r="DI6" s="35" t="str">
        <f>IF(DI7="",NA(),DI7)</f>
        <v>-</v>
      </c>
      <c r="DJ6" s="35" t="str">
        <f t="shared" ref="DJ6:DR6" si="12">IF(DJ7="",NA(),DJ7)</f>
        <v>-</v>
      </c>
      <c r="DK6" s="35">
        <f t="shared" si="12"/>
        <v>3.95</v>
      </c>
      <c r="DL6" s="35">
        <f t="shared" si="12"/>
        <v>7.84</v>
      </c>
      <c r="DM6" s="35">
        <f t="shared" si="12"/>
        <v>9.52</v>
      </c>
      <c r="DN6" s="35" t="str">
        <f t="shared" si="12"/>
        <v>-</v>
      </c>
      <c r="DO6" s="35" t="str">
        <f t="shared" si="12"/>
        <v>-</v>
      </c>
      <c r="DP6" s="35">
        <f t="shared" si="12"/>
        <v>24.87</v>
      </c>
      <c r="DQ6" s="35">
        <f t="shared" si="12"/>
        <v>24.13</v>
      </c>
      <c r="DR6" s="35">
        <f t="shared" si="12"/>
        <v>28.19</v>
      </c>
      <c r="DS6" s="34" t="str">
        <f>IF(DS7="","",IF(DS7="-","【-】","【"&amp;SUBSTITUTE(TEXT(DS7,"#,##0.00"),"-","△")&amp;"】"))</f>
        <v>【24.97】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0.01</v>
      </c>
      <c r="EN6" s="35">
        <f t="shared" si="14"/>
        <v>0.02</v>
      </c>
      <c r="EO6" s="34" t="str">
        <f>IF(EO7="","",IF(EO7="-","【-】","【"&amp;SUBSTITUTE(TEXT(EO7,"#,##0.00"),"-","△")&amp;"】"))</f>
        <v>【0.02】</v>
      </c>
    </row>
    <row r="7" spans="1:148" s="36" customFormat="1" x14ac:dyDescent="0.15">
      <c r="A7" s="28"/>
      <c r="B7" s="37">
        <v>2019</v>
      </c>
      <c r="C7" s="37">
        <v>172065</v>
      </c>
      <c r="D7" s="37">
        <v>46</v>
      </c>
      <c r="E7" s="37">
        <v>17</v>
      </c>
      <c r="F7" s="37">
        <v>5</v>
      </c>
      <c r="G7" s="37">
        <v>0</v>
      </c>
      <c r="H7" s="37" t="s">
        <v>96</v>
      </c>
      <c r="I7" s="37" t="s">
        <v>97</v>
      </c>
      <c r="J7" s="37" t="s">
        <v>98</v>
      </c>
      <c r="K7" s="37" t="s">
        <v>99</v>
      </c>
      <c r="L7" s="37" t="s">
        <v>100</v>
      </c>
      <c r="M7" s="37" t="s">
        <v>101</v>
      </c>
      <c r="N7" s="38" t="s">
        <v>102</v>
      </c>
      <c r="O7" s="38">
        <v>46.57</v>
      </c>
      <c r="P7" s="38">
        <v>7.91</v>
      </c>
      <c r="Q7" s="38">
        <v>92.19</v>
      </c>
      <c r="R7" s="38">
        <v>2700</v>
      </c>
      <c r="S7" s="38">
        <v>66350</v>
      </c>
      <c r="T7" s="38">
        <v>305.87</v>
      </c>
      <c r="U7" s="38">
        <v>216.92</v>
      </c>
      <c r="V7" s="38">
        <v>5212</v>
      </c>
      <c r="W7" s="38">
        <v>2.86</v>
      </c>
      <c r="X7" s="38">
        <v>1822.38</v>
      </c>
      <c r="Y7" s="38" t="s">
        <v>102</v>
      </c>
      <c r="Z7" s="38" t="s">
        <v>102</v>
      </c>
      <c r="AA7" s="38">
        <v>104.76</v>
      </c>
      <c r="AB7" s="38">
        <v>96.1</v>
      </c>
      <c r="AC7" s="38">
        <v>99.8</v>
      </c>
      <c r="AD7" s="38" t="s">
        <v>102</v>
      </c>
      <c r="AE7" s="38" t="s">
        <v>102</v>
      </c>
      <c r="AF7" s="38">
        <v>100.95</v>
      </c>
      <c r="AG7" s="38">
        <v>101.77</v>
      </c>
      <c r="AH7" s="38">
        <v>101.91</v>
      </c>
      <c r="AI7" s="38">
        <v>102.97</v>
      </c>
      <c r="AJ7" s="38" t="s">
        <v>102</v>
      </c>
      <c r="AK7" s="38" t="s">
        <v>102</v>
      </c>
      <c r="AL7" s="38">
        <v>0</v>
      </c>
      <c r="AM7" s="38">
        <v>11.16</v>
      </c>
      <c r="AN7" s="38">
        <v>0</v>
      </c>
      <c r="AO7" s="38" t="s">
        <v>102</v>
      </c>
      <c r="AP7" s="38" t="s">
        <v>102</v>
      </c>
      <c r="AQ7" s="38">
        <v>224.04</v>
      </c>
      <c r="AR7" s="38">
        <v>227.4</v>
      </c>
      <c r="AS7" s="38">
        <v>127.98</v>
      </c>
      <c r="AT7" s="38">
        <v>165.48</v>
      </c>
      <c r="AU7" s="38" t="s">
        <v>102</v>
      </c>
      <c r="AV7" s="38" t="s">
        <v>102</v>
      </c>
      <c r="AW7" s="38">
        <v>13.99</v>
      </c>
      <c r="AX7" s="38">
        <v>35.46</v>
      </c>
      <c r="AY7" s="38">
        <v>5.53</v>
      </c>
      <c r="AZ7" s="38" t="s">
        <v>102</v>
      </c>
      <c r="BA7" s="38" t="s">
        <v>102</v>
      </c>
      <c r="BB7" s="38">
        <v>29.91</v>
      </c>
      <c r="BC7" s="38">
        <v>29.54</v>
      </c>
      <c r="BD7" s="38">
        <v>44.14</v>
      </c>
      <c r="BE7" s="38">
        <v>33.840000000000003</v>
      </c>
      <c r="BF7" s="38" t="s">
        <v>102</v>
      </c>
      <c r="BG7" s="38" t="s">
        <v>102</v>
      </c>
      <c r="BH7" s="38">
        <v>579.65</v>
      </c>
      <c r="BI7" s="38">
        <v>555.41999999999996</v>
      </c>
      <c r="BJ7" s="38">
        <v>430.58</v>
      </c>
      <c r="BK7" s="38" t="s">
        <v>102</v>
      </c>
      <c r="BL7" s="38" t="s">
        <v>102</v>
      </c>
      <c r="BM7" s="38">
        <v>855.8</v>
      </c>
      <c r="BN7" s="38">
        <v>789.46</v>
      </c>
      <c r="BO7" s="38">
        <v>654.71</v>
      </c>
      <c r="BP7" s="38">
        <v>765.47</v>
      </c>
      <c r="BQ7" s="38" t="s">
        <v>102</v>
      </c>
      <c r="BR7" s="38" t="s">
        <v>102</v>
      </c>
      <c r="BS7" s="38">
        <v>44.67</v>
      </c>
      <c r="BT7" s="38">
        <v>68.150000000000006</v>
      </c>
      <c r="BU7" s="38">
        <v>72.94</v>
      </c>
      <c r="BV7" s="38" t="s">
        <v>102</v>
      </c>
      <c r="BW7" s="38" t="s">
        <v>102</v>
      </c>
      <c r="BX7" s="38">
        <v>59.8</v>
      </c>
      <c r="BY7" s="38">
        <v>57.77</v>
      </c>
      <c r="BZ7" s="38">
        <v>65.37</v>
      </c>
      <c r="CA7" s="38">
        <v>59.59</v>
      </c>
      <c r="CB7" s="38" t="s">
        <v>102</v>
      </c>
      <c r="CC7" s="38" t="s">
        <v>102</v>
      </c>
      <c r="CD7" s="38">
        <v>297.29000000000002</v>
      </c>
      <c r="CE7" s="38">
        <v>194.63</v>
      </c>
      <c r="CF7" s="38">
        <v>182.23</v>
      </c>
      <c r="CG7" s="38" t="s">
        <v>102</v>
      </c>
      <c r="CH7" s="38" t="s">
        <v>102</v>
      </c>
      <c r="CI7" s="38">
        <v>263.76</v>
      </c>
      <c r="CJ7" s="38">
        <v>274.35000000000002</v>
      </c>
      <c r="CK7" s="38">
        <v>228.99</v>
      </c>
      <c r="CL7" s="38">
        <v>257.86</v>
      </c>
      <c r="CM7" s="38" t="s">
        <v>102</v>
      </c>
      <c r="CN7" s="38" t="s">
        <v>102</v>
      </c>
      <c r="CO7" s="38">
        <v>47.1</v>
      </c>
      <c r="CP7" s="38">
        <v>46.15</v>
      </c>
      <c r="CQ7" s="38">
        <v>45.2</v>
      </c>
      <c r="CR7" s="38" t="s">
        <v>102</v>
      </c>
      <c r="CS7" s="38" t="s">
        <v>102</v>
      </c>
      <c r="CT7" s="38">
        <v>51.75</v>
      </c>
      <c r="CU7" s="38">
        <v>50.68</v>
      </c>
      <c r="CV7" s="38">
        <v>54.06</v>
      </c>
      <c r="CW7" s="38">
        <v>51.3</v>
      </c>
      <c r="CX7" s="38" t="s">
        <v>102</v>
      </c>
      <c r="CY7" s="38" t="s">
        <v>102</v>
      </c>
      <c r="CZ7" s="38">
        <v>90.49</v>
      </c>
      <c r="DA7" s="38">
        <v>90.27</v>
      </c>
      <c r="DB7" s="38">
        <v>85.5</v>
      </c>
      <c r="DC7" s="38" t="s">
        <v>102</v>
      </c>
      <c r="DD7" s="38" t="s">
        <v>102</v>
      </c>
      <c r="DE7" s="38">
        <v>84.84</v>
      </c>
      <c r="DF7" s="38">
        <v>84.86</v>
      </c>
      <c r="DG7" s="38">
        <v>90.11</v>
      </c>
      <c r="DH7" s="38">
        <v>86.22</v>
      </c>
      <c r="DI7" s="38" t="s">
        <v>102</v>
      </c>
      <c r="DJ7" s="38" t="s">
        <v>102</v>
      </c>
      <c r="DK7" s="38">
        <v>3.95</v>
      </c>
      <c r="DL7" s="38">
        <v>7.84</v>
      </c>
      <c r="DM7" s="38">
        <v>9.52</v>
      </c>
      <c r="DN7" s="38" t="s">
        <v>102</v>
      </c>
      <c r="DO7" s="38" t="s">
        <v>102</v>
      </c>
      <c r="DP7" s="38">
        <v>24.87</v>
      </c>
      <c r="DQ7" s="38">
        <v>24.13</v>
      </c>
      <c r="DR7" s="38">
        <v>28.19</v>
      </c>
      <c r="DS7" s="38">
        <v>24.97</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2021-02-01T07:59:39Z</cp:lastPrinted>
  <dcterms:created xsi:type="dcterms:W3CDTF">2020-12-04T02:36:21Z</dcterms:created>
  <dcterms:modified xsi:type="dcterms:W3CDTF">2021-02-08T06:32:08Z</dcterms:modified>
  <cp:category/>
</cp:coreProperties>
</file>