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6加賀市\"/>
    </mc:Choice>
  </mc:AlternateContent>
  <workbookProtection workbookAlgorithmName="SHA-512" workbookHashValue="gFlDd4BCrNTrKsV/cgIKj4pWegg3g2I8jMVehq1mIsrAUfElrm6GJvqv/d/4wJObZ5fknNC8KNTLGWbOvugjkg==" workbookSaltValue="mR76K7D5+LT7gpRIRhJwNg==" workbookSpinCount="100000" lockStructure="1"/>
  <bookViews>
    <workbookView xWindow="0" yWindow="0" windowWidth="19200" windowHeight="66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<sst xmlns="http://schemas.openxmlformats.org/spreadsheetml/2006/main" count="275" uniqueCount="117">
  <si>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</si>
  <si>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</si>
  <si>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</si>
  <si>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</si>
  <si>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</si>
  <si>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</si>
  <si>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</si>
  <si>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</si>
  <si>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</si>
  <si>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</si>
  <si>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</si>
  <si>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</si>
  <si>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</si>
  <si>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</si>
  <si>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</si>
  <si>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</si>
  <si>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</si>
  <si>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</si>
  <si>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</si>
  <si>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</si>
  <si>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</si>
  <si>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</si>
  <si>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</si>
  <si>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</si>
  <si>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</si>
  <si>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</si>
  <si>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</si>
  <si>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</si>
  <si>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</si>
  <si>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</si>
  <si>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</si>
  <si>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</si>
  <si>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</si>
  <si>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</si>
  <si>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</si>
  <si>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</si>
  <si>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</si>
  <si>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</si>
  <si>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</si>
  <si>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</si>
  <si>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</si>
  <si>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</si>
  <si>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</si>
  <si>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</si>
  <si>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</si>
  <si>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</si>
  <si>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</si>
  <si>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</si>
  <si>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</si>
  <si>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</si>
  <si>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</si>
  <si>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</si>
  <si>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</si>
  <si>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</si>
  <si>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</si>
  <si>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</si>
  <si>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</si>
  <si>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</si>
  <si>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</si>
  <si>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</si>
  <si>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</si>
  <si>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</si>
  <si>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</si>
  <si>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</si>
  <si>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</si>
  <si>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</si>
  <si>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</si>
  <si>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</si>
  <si>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</si>
  <si>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</si>
  <si>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</si>
  <si>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</si>
  <si>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</si>
  <si>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</si>
  <si>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</si>
  <si>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</si>
  <si>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</si>
  <si>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</si>
  <si>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</si>
  <si>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</si>
  <si>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</si>
  <si>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</si>
  <si>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</si>
  <si>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</si>
  <si>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</si>
  <si>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</si>
  <si>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</si>
  <si>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</si>
  <si>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</si>
  <si>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</si>
  <si>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</si>
  <si>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</si>
  <si>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</si>
  <si>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</si>
  <si>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</si>
  <si>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</si>
  <si>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</si>
  <si>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</si>
  <si>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</si>
  <si>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</si>
  <si>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</si>
  <si>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</si>
  <si>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</si>
  <si>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</si>
  <si>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</si>
  <si>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</si>
  <si>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</si>
  <si>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</si>
  <si>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</si>
  <si>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</si>
  <si>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</si>
  <si>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</si>
  <si>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</si>
  <si>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</si>
  <si>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供用開始から約25年以上経過しており、施設及び管路の老朽化による更新費用が嵩む時期となってきている。今後、老朽化に伴う更新需要の増加が見込まれることから、更新、長寿命化の計画により、投資を平準化しながら安定した経営を行う。</t>
    <rPh sb="12" eb="14">
      <t>イジョウ</t>
    </rPh>
    <rPh sb="23" eb="24">
      <t>オヨ</t>
    </rPh>
    <rPh sb="25" eb="27">
      <t>カンロ</t>
    </rPh>
    <rPh sb="28" eb="31">
      <t>ロウキュウカ</t>
    </rPh>
    <rPh sb="34" eb="36">
      <t>コウシン</t>
    </rPh>
    <rPh sb="55" eb="58">
      <t>ロウキュウカ</t>
    </rPh>
    <rPh sb="59" eb="60">
      <t>トモナ</t>
    </rPh>
    <rPh sb="63" eb="65">
      <t>ジュヨウ</t>
    </rPh>
    <rPh sb="66" eb="68">
      <t>ゾウカ</t>
    </rPh>
    <rPh sb="82" eb="86">
      <t>チョウジュミョウカ</t>
    </rPh>
    <rPh sb="107" eb="109">
      <t>ケイエイ</t>
    </rPh>
    <rPh sb="110" eb="111">
      <t>オコナ</t>
    </rPh>
    <phoneticPr fontId="4"/>
  </si>
  <si>
    <t xml:space="preserve">
　本事業は、事業規模が小さく、人口減少、節水による使用料収入の減少が危惧されるが、維持管理費用の削減や、老朽化による更新を計画的に行い、健全な経営を持続していく。</t>
    <rPh sb="2" eb="3">
      <t>ホン</t>
    </rPh>
    <rPh sb="3" eb="5">
      <t>ジギョウ</t>
    </rPh>
    <rPh sb="69" eb="71">
      <t>ケンゼン</t>
    </rPh>
    <rPh sb="72" eb="74">
      <t>ケイエイ</t>
    </rPh>
    <rPh sb="75" eb="77">
      <t>ジゾク</t>
    </rPh>
    <phoneticPr fontId="4"/>
  </si>
  <si>
    <t>　
　本事業では、水洗化率が類似団体平均値に近く、使用料収入は安定しているといえるが、今後、人口減少による収益の減少が予測される。流動比率が低く、企業債残高対事業規模比率も高いため、費用削減の検討、施設利用率の向上など経常収支比率が100%を上回るよう取り組む必要がある。</t>
    <rPh sb="3" eb="4">
      <t>ホン</t>
    </rPh>
    <rPh sb="4" eb="6">
      <t>ジギョウ</t>
    </rPh>
    <rPh sb="14" eb="16">
      <t>ルイジ</t>
    </rPh>
    <rPh sb="16" eb="18">
      <t>ダンタイ</t>
    </rPh>
    <rPh sb="18" eb="21">
      <t>ヘイキンチ</t>
    </rPh>
    <rPh sb="22" eb="23">
      <t>チカ</t>
    </rPh>
    <rPh sb="65" eb="67">
      <t>リュウドウ</t>
    </rPh>
    <rPh sb="67" eb="69">
      <t>ヒリツ</t>
    </rPh>
    <rPh sb="70" eb="71">
      <t>ヒク</t>
    </rPh>
    <rPh sb="121" eb="12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</si>
</sst>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CD7-47C7-BDAE-43F82F1672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CD7-47C7-BDAE-43F82F1672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42.31</c:v>
                </c:pt>
                <c:pt idx="3">
                  <c:v>42.31</c:v>
                </c:pt>
                <c:pt idx="4">
                  <c:v>3.85</c:v>
                </c:pt>
              </c:numCache>
            </c:numRef>
          </c:val>
          <c:extLst>
            <c:ext xmlns:c16="http://schemas.microsoft.com/office/drawing/2014/chart" uri="{C3380CC4-5D6E-409C-BE32-E72D297353CC}">
              <c16:uniqueId val="{00000000-7A76-4691-9B75-9A4281607D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34.29</c:v>
                </c:pt>
                <c:pt idx="3">
                  <c:v>35.340000000000003</c:v>
                </c:pt>
                <c:pt idx="4">
                  <c:v>34.68</c:v>
                </c:pt>
              </c:numCache>
            </c:numRef>
          </c:val>
          <c:smooth val="0"/>
          <c:extLst>
            <c:ext xmlns:c16="http://schemas.microsoft.com/office/drawing/2014/chart" uri="{C3380CC4-5D6E-409C-BE32-E72D297353CC}">
              <c16:uniqueId val="{00000001-7A76-4691-9B75-9A4281607D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88.46</c:v>
                </c:pt>
                <c:pt idx="3">
                  <c:v>88.24</c:v>
                </c:pt>
                <c:pt idx="4">
                  <c:v>88.89</c:v>
                </c:pt>
              </c:numCache>
            </c:numRef>
          </c:val>
          <c:extLst>
            <c:ext xmlns:c16="http://schemas.microsoft.com/office/drawing/2014/chart" uri="{C3380CC4-5D6E-409C-BE32-E72D297353CC}">
              <c16:uniqueId val="{00000000-F377-4B15-8670-A395147ADF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89.88</c:v>
                </c:pt>
                <c:pt idx="3">
                  <c:v>91.52</c:v>
                </c:pt>
                <c:pt idx="4">
                  <c:v>90.33</c:v>
                </c:pt>
              </c:numCache>
            </c:numRef>
          </c:val>
          <c:smooth val="0"/>
          <c:extLst>
            <c:ext xmlns:c16="http://schemas.microsoft.com/office/drawing/2014/chart" uri="{C3380CC4-5D6E-409C-BE32-E72D297353CC}">
              <c16:uniqueId val="{00000001-F377-4B15-8670-A395147ADF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164.05</c:v>
                </c:pt>
                <c:pt idx="3">
                  <c:v>95.88</c:v>
                </c:pt>
                <c:pt idx="4">
                  <c:v>90.66</c:v>
                </c:pt>
              </c:numCache>
            </c:numRef>
          </c:val>
          <c:extLst>
            <c:ext xmlns:c16="http://schemas.microsoft.com/office/drawing/2014/chart" uri="{C3380CC4-5D6E-409C-BE32-E72D297353CC}">
              <c16:uniqueId val="{00000000-1FAF-4800-91B6-9304660C9B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97.69</c:v>
                </c:pt>
                <c:pt idx="3">
                  <c:v>91.26</c:v>
                </c:pt>
                <c:pt idx="4">
                  <c:v>99.2</c:v>
                </c:pt>
              </c:numCache>
            </c:numRef>
          </c:val>
          <c:smooth val="0"/>
          <c:extLst>
            <c:ext xmlns:c16="http://schemas.microsoft.com/office/drawing/2014/chart" uri="{C3380CC4-5D6E-409C-BE32-E72D297353CC}">
              <c16:uniqueId val="{00000001-1FAF-4800-91B6-9304660C9B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3.07</c:v>
                </c:pt>
                <c:pt idx="3">
                  <c:v>6.54</c:v>
                </c:pt>
                <c:pt idx="4">
                  <c:v>9.2100000000000009</c:v>
                </c:pt>
              </c:numCache>
            </c:numRef>
          </c:val>
          <c:extLst>
            <c:ext xmlns:c16="http://schemas.microsoft.com/office/drawing/2014/chart" uri="{C3380CC4-5D6E-409C-BE32-E72D297353CC}">
              <c16:uniqueId val="{00000000-0388-4865-B634-3D323948EF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31.73</c:v>
                </c:pt>
                <c:pt idx="3">
                  <c:v>30.28</c:v>
                </c:pt>
                <c:pt idx="4">
                  <c:v>31</c:v>
                </c:pt>
              </c:numCache>
            </c:numRef>
          </c:val>
          <c:smooth val="0"/>
          <c:extLst>
            <c:ext xmlns:c16="http://schemas.microsoft.com/office/drawing/2014/chart" uri="{C3380CC4-5D6E-409C-BE32-E72D297353CC}">
              <c16:uniqueId val="{00000001-0388-4865-B634-3D323948EF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15-4E34-BB39-008A550CB9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815-4E34-BB39-008A550CB9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8B-43E7-A4C2-20DC2CD2D3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1037.73</c:v>
                </c:pt>
                <c:pt idx="3">
                  <c:v>1597.09</c:v>
                </c:pt>
                <c:pt idx="4">
                  <c:v>1500.46</c:v>
                </c:pt>
              </c:numCache>
            </c:numRef>
          </c:val>
          <c:smooth val="0"/>
          <c:extLst>
            <c:ext xmlns:c16="http://schemas.microsoft.com/office/drawing/2014/chart" uri="{C3380CC4-5D6E-409C-BE32-E72D297353CC}">
              <c16:uniqueId val="{00000001-118B-43E7-A4C2-20DC2CD2D3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22.98</c:v>
                </c:pt>
                <c:pt idx="3">
                  <c:v>2.97</c:v>
                </c:pt>
                <c:pt idx="4">
                  <c:v>8.82</c:v>
                </c:pt>
              </c:numCache>
            </c:numRef>
          </c:val>
          <c:extLst>
            <c:ext xmlns:c16="http://schemas.microsoft.com/office/drawing/2014/chart" uri="{C3380CC4-5D6E-409C-BE32-E72D297353CC}">
              <c16:uniqueId val="{00000000-8D2B-4772-84B8-1DAAABAEBC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89.03</c:v>
                </c:pt>
                <c:pt idx="3">
                  <c:v>88.56</c:v>
                </c:pt>
                <c:pt idx="4">
                  <c:v>81.260000000000005</c:v>
                </c:pt>
              </c:numCache>
            </c:numRef>
          </c:val>
          <c:smooth val="0"/>
          <c:extLst>
            <c:ext xmlns:c16="http://schemas.microsoft.com/office/drawing/2014/chart" uri="{C3380CC4-5D6E-409C-BE32-E72D297353CC}">
              <c16:uniqueId val="{00000001-8D2B-4772-84B8-1DAAABAEBC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3789.4</c:v>
                </c:pt>
                <c:pt idx="3">
                  <c:v>3528.36</c:v>
                </c:pt>
                <c:pt idx="4">
                  <c:v>3409.75</c:v>
                </c:pt>
              </c:numCache>
            </c:numRef>
          </c:val>
          <c:extLst>
            <c:ext xmlns:c16="http://schemas.microsoft.com/office/drawing/2014/chart" uri="{C3380CC4-5D6E-409C-BE32-E72D297353CC}">
              <c16:uniqueId val="{00000000-2368-434D-AB9E-F7D4DF3C38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1759.36</c:v>
                </c:pt>
                <c:pt idx="3">
                  <c:v>1837.88</c:v>
                </c:pt>
                <c:pt idx="4">
                  <c:v>1748.51</c:v>
                </c:pt>
              </c:numCache>
            </c:numRef>
          </c:val>
          <c:smooth val="0"/>
          <c:extLst>
            <c:ext xmlns:c16="http://schemas.microsoft.com/office/drawing/2014/chart" uri="{C3380CC4-5D6E-409C-BE32-E72D297353CC}">
              <c16:uniqueId val="{00000001-2368-434D-AB9E-F7D4DF3C38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85.89</c:v>
                </c:pt>
                <c:pt idx="3">
                  <c:v>80</c:v>
                </c:pt>
                <c:pt idx="4">
                  <c:v>18.079999999999998</c:v>
                </c:pt>
              </c:numCache>
            </c:numRef>
          </c:val>
          <c:extLst>
            <c:ext xmlns:c16="http://schemas.microsoft.com/office/drawing/2014/chart" uri="{C3380CC4-5D6E-409C-BE32-E72D297353CC}">
              <c16:uniqueId val="{00000000-7B4E-46F3-8DF6-D36127EDD1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37.200000000000003</c:v>
                </c:pt>
                <c:pt idx="3">
                  <c:v>35.03</c:v>
                </c:pt>
                <c:pt idx="4">
                  <c:v>34.99</c:v>
                </c:pt>
              </c:numCache>
            </c:numRef>
          </c:val>
          <c:smooth val="0"/>
          <c:extLst>
            <c:ext xmlns:c16="http://schemas.microsoft.com/office/drawing/2014/chart" uri="{C3380CC4-5D6E-409C-BE32-E72D297353CC}">
              <c16:uniqueId val="{00000001-7B4E-46F3-8DF6-D36127EDD1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149.94</c:v>
                </c:pt>
                <c:pt idx="3">
                  <c:v>156.72999999999999</c:v>
                </c:pt>
                <c:pt idx="4">
                  <c:v>708.13</c:v>
                </c:pt>
              </c:numCache>
            </c:numRef>
          </c:val>
          <c:extLst>
            <c:ext xmlns:c16="http://schemas.microsoft.com/office/drawing/2014/chart" uri="{C3380CC4-5D6E-409C-BE32-E72D297353CC}">
              <c16:uniqueId val="{00000000-9F35-48EF-9A87-54094E6749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508.64</c:v>
                </c:pt>
                <c:pt idx="3">
                  <c:v>525.22</c:v>
                </c:pt>
                <c:pt idx="4">
                  <c:v>520.91999999999996</c:v>
                </c:pt>
              </c:numCache>
            </c:numRef>
          </c:val>
          <c:smooth val="0"/>
          <c:extLst>
            <c:ext xmlns:c16="http://schemas.microsoft.com/office/drawing/2014/chart" uri="{C3380CC4-5D6E-409C-BE32-E72D297353CC}">
              <c16:uniqueId val="{00000001-9F35-48EF-9A87-54094E6749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加賀市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66350</v>
      </c>
      <c r="AM8" s="51"/>
      <c r="AN8" s="51"/>
      <c r="AO8" s="51"/>
      <c r="AP8" s="51"/>
      <c r="AQ8" s="51"/>
      <c r="AR8" s="51"/>
      <c r="AS8" s="51"/>
      <c r="AT8" s="46">
        <f>データ!T6</f>
        <v>305.87</v>
      </c>
      <c r="AU8" s="46"/>
      <c r="AV8" s="46"/>
      <c r="AW8" s="46"/>
      <c r="AX8" s="46"/>
      <c r="AY8" s="46"/>
      <c r="AZ8" s="46"/>
      <c r="BA8" s="46"/>
      <c r="BB8" s="46">
        <f>データ!U6</f>
        <v>216.92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45.89</v>
      </c>
      <c r="J10" s="46"/>
      <c r="K10" s="46"/>
      <c r="L10" s="46"/>
      <c r="M10" s="46"/>
      <c r="N10" s="46"/>
      <c r="O10" s="46"/>
      <c r="P10" s="46">
        <f>データ!P6</f>
        <v>0.08</v>
      </c>
      <c r="Q10" s="46"/>
      <c r="R10" s="46"/>
      <c r="S10" s="46"/>
      <c r="T10" s="46"/>
      <c r="U10" s="46"/>
      <c r="V10" s="46"/>
      <c r="W10" s="46">
        <f>データ!Q6</f>
        <v>100.79</v>
      </c>
      <c r="X10" s="46"/>
      <c r="Y10" s="46"/>
      <c r="Z10" s="46"/>
      <c r="AA10" s="46"/>
      <c r="AB10" s="46"/>
      <c r="AC10" s="46"/>
      <c r="AD10" s="51">
        <f>データ!R6</f>
        <v>2700</v>
      </c>
      <c r="AE10" s="51"/>
      <c r="AF10" s="51"/>
      <c r="AG10" s="51"/>
      <c r="AH10" s="51"/>
      <c r="AI10" s="51"/>
      <c r="AJ10" s="51"/>
      <c r="AK10" s="2"/>
      <c r="AL10" s="51">
        <f>データ!V6</f>
        <v>54</v>
      </c>
      <c r="AM10" s="51"/>
      <c r="AN10" s="51"/>
      <c r="AO10" s="51"/>
      <c r="AP10" s="51"/>
      <c r="AQ10" s="51"/>
      <c r="AR10" s="51"/>
      <c r="AS10" s="51"/>
      <c r="AT10" s="46">
        <f>データ!W6</f>
        <v>0.03</v>
      </c>
      <c r="AU10" s="46"/>
      <c r="AV10" s="46"/>
      <c r="AW10" s="46"/>
      <c r="AX10" s="46"/>
      <c r="AY10" s="46"/>
      <c r="AZ10" s="46"/>
      <c r="BA10" s="46"/>
      <c r="BB10" s="46">
        <f>データ!X6</f>
        <v>1800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1pO7ExSVlGz+XbaaAZ0c7pfLSJWm/lY90UuSsKd83NrAF/qobBlQv7EDjr1HLw8a/wE5PGIbLGL7rBJLoJ6AyA==" saltValue="A71zDa1dNLNci10MhAUd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172065</v>
      </c>
      <c r="D6" s="33">
        <f t="shared" si="3"/>
        <v>46</v>
      </c>
      <c r="E6" s="33">
        <f t="shared" si="3"/>
        <v>17</v>
      </c>
      <c r="F6" s="33">
        <f t="shared" si="3"/>
        <v>9</v>
      </c>
      <c r="G6" s="33">
        <f t="shared" si="3"/>
        <v>0</v>
      </c>
      <c r="H6" s="33" t="str">
        <f t="shared" si="3"/>
        <v>石川県　加賀市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45.89</v>
      </c>
      <c r="P6" s="34">
        <f t="shared" si="3"/>
        <v>0.08</v>
      </c>
      <c r="Q6" s="34">
        <f t="shared" si="3"/>
        <v>100.79</v>
      </c>
      <c r="R6" s="34">
        <f t="shared" si="3"/>
        <v>2700</v>
      </c>
      <c r="S6" s="34">
        <f t="shared" si="3"/>
        <v>66350</v>
      </c>
      <c r="T6" s="34">
        <f t="shared" si="3"/>
        <v>305.87</v>
      </c>
      <c r="U6" s="34">
        <f t="shared" si="3"/>
        <v>216.92</v>
      </c>
      <c r="V6" s="34">
        <f t="shared" si="3"/>
        <v>54</v>
      </c>
      <c r="W6" s="34">
        <f t="shared" si="3"/>
        <v>0.03</v>
      </c>
      <c r="X6" s="34">
        <f t="shared" si="3"/>
        <v>1800</v>
      </c>
      <c r="Y6" s="35" t="str">
        <f>IF(Y7="",NA(),Y7)</f>
        <v>-</v>
      </c>
      <c r="Z6" s="35" t="str">
        <f t="shared" ref="Z6:AH6" si="4">IF(Z7="",NA(),Z7)</f>
        <v>-</v>
      </c>
      <c r="AA6" s="35">
        <f t="shared" si="4"/>
        <v>164.05</v>
      </c>
      <c r="AB6" s="35">
        <f t="shared" si="4"/>
        <v>95.88</v>
      </c>
      <c r="AC6" s="35">
        <f t="shared" si="4"/>
        <v>90.66</v>
      </c>
      <c r="AD6" s="35" t="str">
        <f t="shared" si="4"/>
        <v>-</v>
      </c>
      <c r="AE6" s="35" t="str">
        <f t="shared" si="4"/>
        <v>-</v>
      </c>
      <c r="AF6" s="35">
        <f t="shared" si="4"/>
        <v>97.69</v>
      </c>
      <c r="AG6" s="35">
        <f t="shared" si="4"/>
        <v>91.26</v>
      </c>
      <c r="AH6" s="35">
        <f t="shared" si="4"/>
        <v>99.2</v>
      </c>
      <c r="AI6" s="34" t="str">
        <f>IF(AI7="","",IF(AI7="-","【-】","【"&amp;SUBSTITUTE(TEXT(AI7,"#,##0.00"),"-","△")&amp;"】"))</f>
        <v>【98.84】</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1037.73</v>
      </c>
      <c r="AR6" s="35">
        <f t="shared" si="5"/>
        <v>1597.09</v>
      </c>
      <c r="AS6" s="35">
        <f t="shared" si="5"/>
        <v>1500.46</v>
      </c>
      <c r="AT6" s="34" t="str">
        <f>IF(AT7="","",IF(AT7="-","【-】","【"&amp;SUBSTITUTE(TEXT(AT7,"#,##0.00"),"-","△")&amp;"】"))</f>
        <v>【1,399.60】</v>
      </c>
      <c r="AU6" s="35" t="str">
        <f>IF(AU7="",NA(),AU7)</f>
        <v>-</v>
      </c>
      <c r="AV6" s="35" t="str">
        <f t="shared" ref="AV6:BD6" si="6">IF(AV7="",NA(),AV7)</f>
        <v>-</v>
      </c>
      <c r="AW6" s="35">
        <f t="shared" si="6"/>
        <v>22.98</v>
      </c>
      <c r="AX6" s="35">
        <f t="shared" si="6"/>
        <v>2.97</v>
      </c>
      <c r="AY6" s="35">
        <f t="shared" si="6"/>
        <v>8.82</v>
      </c>
      <c r="AZ6" s="35" t="str">
        <f t="shared" si="6"/>
        <v>-</v>
      </c>
      <c r="BA6" s="35" t="str">
        <f t="shared" si="6"/>
        <v>-</v>
      </c>
      <c r="BB6" s="35">
        <f t="shared" si="6"/>
        <v>89.03</v>
      </c>
      <c r="BC6" s="35">
        <f t="shared" si="6"/>
        <v>88.56</v>
      </c>
      <c r="BD6" s="35">
        <f t="shared" si="6"/>
        <v>81.260000000000005</v>
      </c>
      <c r="BE6" s="34" t="str">
        <f>IF(BE7="","",IF(BE7="-","【-】","【"&amp;SUBSTITUTE(TEXT(BE7,"#,##0.00"),"-","△")&amp;"】"))</f>
        <v>【83.42】</v>
      </c>
      <c r="BF6" s="35" t="str">
        <f>IF(BF7="",NA(),BF7)</f>
        <v>-</v>
      </c>
      <c r="BG6" s="35" t="str">
        <f t="shared" ref="BG6:BO6" si="7">IF(BG7="",NA(),BG7)</f>
        <v>-</v>
      </c>
      <c r="BH6" s="35">
        <f t="shared" si="7"/>
        <v>3789.4</v>
      </c>
      <c r="BI6" s="35">
        <f t="shared" si="7"/>
        <v>3528.36</v>
      </c>
      <c r="BJ6" s="35">
        <f t="shared" si="7"/>
        <v>3409.75</v>
      </c>
      <c r="BK6" s="35" t="str">
        <f t="shared" si="7"/>
        <v>-</v>
      </c>
      <c r="BL6" s="35" t="str">
        <f t="shared" si="7"/>
        <v>-</v>
      </c>
      <c r="BM6" s="35">
        <f t="shared" si="7"/>
        <v>1759.36</v>
      </c>
      <c r="BN6" s="35">
        <f t="shared" si="7"/>
        <v>1837.88</v>
      </c>
      <c r="BO6" s="35">
        <f t="shared" si="7"/>
        <v>1748.51</v>
      </c>
      <c r="BP6" s="34" t="str">
        <f>IF(BP7="","",IF(BP7="-","【-】","【"&amp;SUBSTITUTE(TEXT(BP7,"#,##0.00"),"-","△")&amp;"】"))</f>
        <v>【1,682.85】</v>
      </c>
      <c r="BQ6" s="35" t="str">
        <f>IF(BQ7="",NA(),BQ7)</f>
        <v>-</v>
      </c>
      <c r="BR6" s="35" t="str">
        <f t="shared" ref="BR6:BZ6" si="8">IF(BR7="",NA(),BR7)</f>
        <v>-</v>
      </c>
      <c r="BS6" s="35">
        <f t="shared" si="8"/>
        <v>85.89</v>
      </c>
      <c r="BT6" s="35">
        <f t="shared" si="8"/>
        <v>80</v>
      </c>
      <c r="BU6" s="35">
        <f t="shared" si="8"/>
        <v>18.079999999999998</v>
      </c>
      <c r="BV6" s="35" t="str">
        <f t="shared" si="8"/>
        <v>-</v>
      </c>
      <c r="BW6" s="35" t="str">
        <f t="shared" si="8"/>
        <v>-</v>
      </c>
      <c r="BX6" s="35">
        <f t="shared" si="8"/>
        <v>37.200000000000003</v>
      </c>
      <c r="BY6" s="35">
        <f t="shared" si="8"/>
        <v>35.03</v>
      </c>
      <c r="BZ6" s="35">
        <f t="shared" si="8"/>
        <v>34.99</v>
      </c>
      <c r="CA6" s="34" t="str">
        <f>IF(CA7="","",IF(CA7="-","【-】","【"&amp;SUBSTITUTE(TEXT(CA7,"#,##0.00"),"-","△")&amp;"】"))</f>
        <v>【36.18】</v>
      </c>
      <c r="CB6" s="35" t="str">
        <f>IF(CB7="",NA(),CB7)</f>
        <v>-</v>
      </c>
      <c r="CC6" s="35" t="str">
        <f t="shared" ref="CC6:CK6" si="9">IF(CC7="",NA(),CC7)</f>
        <v>-</v>
      </c>
      <c r="CD6" s="35">
        <f t="shared" si="9"/>
        <v>149.94</v>
      </c>
      <c r="CE6" s="35">
        <f t="shared" si="9"/>
        <v>156.72999999999999</v>
      </c>
      <c r="CF6" s="35">
        <f t="shared" si="9"/>
        <v>708.13</v>
      </c>
      <c r="CG6" s="35" t="str">
        <f t="shared" si="9"/>
        <v>-</v>
      </c>
      <c r="CH6" s="35" t="str">
        <f t="shared" si="9"/>
        <v>-</v>
      </c>
      <c r="CI6" s="35">
        <f t="shared" si="9"/>
        <v>508.64</v>
      </c>
      <c r="CJ6" s="35">
        <f t="shared" si="9"/>
        <v>525.22</v>
      </c>
      <c r="CK6" s="35">
        <f t="shared" si="9"/>
        <v>520.91999999999996</v>
      </c>
      <c r="CL6" s="34" t="str">
        <f>IF(CL7="","",IF(CL7="-","【-】","【"&amp;SUBSTITUTE(TEXT(CL7,"#,##0.00"),"-","△")&amp;"】"))</f>
        <v>【510.14】</v>
      </c>
      <c r="CM6" s="35" t="str">
        <f>IF(CM7="",NA(),CM7)</f>
        <v>-</v>
      </c>
      <c r="CN6" s="35" t="str">
        <f t="shared" ref="CN6:CV6" si="10">IF(CN7="",NA(),CN7)</f>
        <v>-</v>
      </c>
      <c r="CO6" s="35">
        <f t="shared" si="10"/>
        <v>42.31</v>
      </c>
      <c r="CP6" s="35">
        <f t="shared" si="10"/>
        <v>42.31</v>
      </c>
      <c r="CQ6" s="35">
        <f t="shared" si="10"/>
        <v>3.85</v>
      </c>
      <c r="CR6" s="35" t="str">
        <f t="shared" si="10"/>
        <v>-</v>
      </c>
      <c r="CS6" s="35" t="str">
        <f t="shared" si="10"/>
        <v>-</v>
      </c>
      <c r="CT6" s="35">
        <f t="shared" si="10"/>
        <v>34.29</v>
      </c>
      <c r="CU6" s="35">
        <f t="shared" si="10"/>
        <v>35.340000000000003</v>
      </c>
      <c r="CV6" s="35">
        <f t="shared" si="10"/>
        <v>34.68</v>
      </c>
      <c r="CW6" s="34" t="str">
        <f>IF(CW7="","",IF(CW7="-","【-】","【"&amp;SUBSTITUTE(TEXT(CW7,"#,##0.00"),"-","△")&amp;"】"))</f>
        <v>【35.17】</v>
      </c>
      <c r="CX6" s="35" t="str">
        <f>IF(CX7="",NA(),CX7)</f>
        <v>-</v>
      </c>
      <c r="CY6" s="35" t="str">
        <f t="shared" ref="CY6:DG6" si="11">IF(CY7="",NA(),CY7)</f>
        <v>-</v>
      </c>
      <c r="CZ6" s="35">
        <f t="shared" si="11"/>
        <v>88.46</v>
      </c>
      <c r="DA6" s="35">
        <f t="shared" si="11"/>
        <v>88.24</v>
      </c>
      <c r="DB6" s="35">
        <f t="shared" si="11"/>
        <v>88.89</v>
      </c>
      <c r="DC6" s="35" t="str">
        <f t="shared" si="11"/>
        <v>-</v>
      </c>
      <c r="DD6" s="35" t="str">
        <f t="shared" si="11"/>
        <v>-</v>
      </c>
      <c r="DE6" s="35">
        <f t="shared" si="11"/>
        <v>89.88</v>
      </c>
      <c r="DF6" s="35">
        <f t="shared" si="11"/>
        <v>91.52</v>
      </c>
      <c r="DG6" s="35">
        <f t="shared" si="11"/>
        <v>90.33</v>
      </c>
      <c r="DH6" s="34" t="str">
        <f>IF(DH7="","",IF(DH7="-","【-】","【"&amp;SUBSTITUTE(TEXT(DH7,"#,##0.00"),"-","△")&amp;"】"))</f>
        <v>【90.15】</v>
      </c>
      <c r="DI6" s="35" t="str">
        <f>IF(DI7="",NA(),DI7)</f>
        <v>-</v>
      </c>
      <c r="DJ6" s="35" t="str">
        <f t="shared" ref="DJ6:DR6" si="12">IF(DJ7="",NA(),DJ7)</f>
        <v>-</v>
      </c>
      <c r="DK6" s="35">
        <f t="shared" si="12"/>
        <v>3.07</v>
      </c>
      <c r="DL6" s="35">
        <f t="shared" si="12"/>
        <v>6.54</v>
      </c>
      <c r="DM6" s="35">
        <f t="shared" si="12"/>
        <v>9.2100000000000009</v>
      </c>
      <c r="DN6" s="35" t="str">
        <f t="shared" si="12"/>
        <v>-</v>
      </c>
      <c r="DO6" s="35" t="str">
        <f t="shared" si="12"/>
        <v>-</v>
      </c>
      <c r="DP6" s="35">
        <f t="shared" si="12"/>
        <v>31.73</v>
      </c>
      <c r="DQ6" s="35">
        <f t="shared" si="12"/>
        <v>30.28</v>
      </c>
      <c r="DR6" s="35">
        <f t="shared" si="12"/>
        <v>31</v>
      </c>
      <c r="DS6" s="34" t="str">
        <f>IF(DS7="","",IF(DS7="-","【-】","【"&amp;SUBSTITUTE(TEXT(DS7,"#,##0.00"),"-","△")&amp;"】"))</f>
        <v>【30.43】</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4">
        <f t="shared" si="14"/>
        <v>0</v>
      </c>
      <c r="EM6" s="34">
        <f t="shared" si="14"/>
        <v>0</v>
      </c>
      <c r="EN6" s="34">
        <f t="shared" si="14"/>
        <v>0</v>
      </c>
      <c r="EO6" s="34" t="str">
        <f>IF(EO7="","",IF(EO7="-","【-】","【"&amp;SUBSTITUTE(TEXT(EO7,"#,##0.00"),"-","△")&amp;"】"))</f>
        <v>【0.00】</v>
      </c>
    </row>
    <row r="7" spans="1:148" s="36" customFormat="1" x14ac:dyDescent="0.15">
      <c r="A7" s="28"/>
      <c r="B7" s="37">
        <v>2019</v>
      </c>
      <c r="C7" s="37">
        <v>172065</v>
      </c>
      <c r="D7" s="37">
        <v>46</v>
      </c>
      <c r="E7" s="37">
        <v>17</v>
      </c>
      <c r="F7" s="37">
        <v>9</v>
      </c>
      <c r="G7" s="37">
        <v>0</v>
      </c>
      <c r="H7" s="37" t="s">
        <v>96</v>
      </c>
      <c r="I7" s="37" t="s">
        <v>97</v>
      </c>
      <c r="J7" s="37" t="s">
        <v>98</v>
      </c>
      <c r="K7" s="37" t="s">
        <v>99</v>
      </c>
      <c r="L7" s="37" t="s">
        <v>100</v>
      </c>
      <c r="M7" s="37" t="s">
        <v>101</v>
      </c>
      <c r="N7" s="38" t="s">
        <v>102</v>
      </c>
      <c r="O7" s="38">
        <v>45.89</v>
      </c>
      <c r="P7" s="38">
        <v>0.08</v>
      </c>
      <c r="Q7" s="38">
        <v>100.79</v>
      </c>
      <c r="R7" s="38">
        <v>2700</v>
      </c>
      <c r="S7" s="38">
        <v>66350</v>
      </c>
      <c r="T7" s="38">
        <v>305.87</v>
      </c>
      <c r="U7" s="38">
        <v>216.92</v>
      </c>
      <c r="V7" s="38">
        <v>54</v>
      </c>
      <c r="W7" s="38">
        <v>0.03</v>
      </c>
      <c r="X7" s="38">
        <v>1800</v>
      </c>
      <c r="Y7" s="38" t="s">
        <v>102</v>
      </c>
      <c r="Z7" s="38" t="s">
        <v>102</v>
      </c>
      <c r="AA7" s="38">
        <v>164.05</v>
      </c>
      <c r="AB7" s="38">
        <v>95.88</v>
      </c>
      <c r="AC7" s="38">
        <v>90.66</v>
      </c>
      <c r="AD7" s="38" t="s">
        <v>102</v>
      </c>
      <c r="AE7" s="38" t="s">
        <v>102</v>
      </c>
      <c r="AF7" s="38">
        <v>97.69</v>
      </c>
      <c r="AG7" s="38">
        <v>91.26</v>
      </c>
      <c r="AH7" s="38">
        <v>99.2</v>
      </c>
      <c r="AI7" s="38">
        <v>98.84</v>
      </c>
      <c r="AJ7" s="38" t="s">
        <v>102</v>
      </c>
      <c r="AK7" s="38" t="s">
        <v>102</v>
      </c>
      <c r="AL7" s="38">
        <v>0</v>
      </c>
      <c r="AM7" s="38">
        <v>0</v>
      </c>
      <c r="AN7" s="38">
        <v>0</v>
      </c>
      <c r="AO7" s="38" t="s">
        <v>102</v>
      </c>
      <c r="AP7" s="38" t="s">
        <v>102</v>
      </c>
      <c r="AQ7" s="38">
        <v>1037.73</v>
      </c>
      <c r="AR7" s="38">
        <v>1597.09</v>
      </c>
      <c r="AS7" s="38">
        <v>1500.46</v>
      </c>
      <c r="AT7" s="38">
        <v>1399.6</v>
      </c>
      <c r="AU7" s="38" t="s">
        <v>102</v>
      </c>
      <c r="AV7" s="38" t="s">
        <v>102</v>
      </c>
      <c r="AW7" s="38">
        <v>22.98</v>
      </c>
      <c r="AX7" s="38">
        <v>2.97</v>
      </c>
      <c r="AY7" s="38">
        <v>8.82</v>
      </c>
      <c r="AZ7" s="38" t="s">
        <v>102</v>
      </c>
      <c r="BA7" s="38" t="s">
        <v>102</v>
      </c>
      <c r="BB7" s="38">
        <v>89.03</v>
      </c>
      <c r="BC7" s="38">
        <v>88.56</v>
      </c>
      <c r="BD7" s="38">
        <v>81.260000000000005</v>
      </c>
      <c r="BE7" s="38">
        <v>83.42</v>
      </c>
      <c r="BF7" s="38" t="s">
        <v>102</v>
      </c>
      <c r="BG7" s="38" t="s">
        <v>102</v>
      </c>
      <c r="BH7" s="38">
        <v>3789.4</v>
      </c>
      <c r="BI7" s="38">
        <v>3528.36</v>
      </c>
      <c r="BJ7" s="38">
        <v>3409.75</v>
      </c>
      <c r="BK7" s="38" t="s">
        <v>102</v>
      </c>
      <c r="BL7" s="38" t="s">
        <v>102</v>
      </c>
      <c r="BM7" s="38">
        <v>1759.36</v>
      </c>
      <c r="BN7" s="38">
        <v>1837.88</v>
      </c>
      <c r="BO7" s="38">
        <v>1748.51</v>
      </c>
      <c r="BP7" s="38">
        <v>1682.85</v>
      </c>
      <c r="BQ7" s="38" t="s">
        <v>102</v>
      </c>
      <c r="BR7" s="38" t="s">
        <v>102</v>
      </c>
      <c r="BS7" s="38">
        <v>85.89</v>
      </c>
      <c r="BT7" s="38">
        <v>80</v>
      </c>
      <c r="BU7" s="38">
        <v>18.079999999999998</v>
      </c>
      <c r="BV7" s="38" t="s">
        <v>102</v>
      </c>
      <c r="BW7" s="38" t="s">
        <v>102</v>
      </c>
      <c r="BX7" s="38">
        <v>37.200000000000003</v>
      </c>
      <c r="BY7" s="38">
        <v>35.03</v>
      </c>
      <c r="BZ7" s="38">
        <v>34.99</v>
      </c>
      <c r="CA7" s="38">
        <v>36.18</v>
      </c>
      <c r="CB7" s="38" t="s">
        <v>102</v>
      </c>
      <c r="CC7" s="38" t="s">
        <v>102</v>
      </c>
      <c r="CD7" s="38">
        <v>149.94</v>
      </c>
      <c r="CE7" s="38">
        <v>156.72999999999999</v>
      </c>
      <c r="CF7" s="38">
        <v>708.13</v>
      </c>
      <c r="CG7" s="38" t="s">
        <v>102</v>
      </c>
      <c r="CH7" s="38" t="s">
        <v>102</v>
      </c>
      <c r="CI7" s="38">
        <v>508.64</v>
      </c>
      <c r="CJ7" s="38">
        <v>525.22</v>
      </c>
      <c r="CK7" s="38">
        <v>520.91999999999996</v>
      </c>
      <c r="CL7" s="38">
        <v>510.14</v>
      </c>
      <c r="CM7" s="38" t="s">
        <v>102</v>
      </c>
      <c r="CN7" s="38" t="s">
        <v>102</v>
      </c>
      <c r="CO7" s="38">
        <v>42.31</v>
      </c>
      <c r="CP7" s="38">
        <v>42.31</v>
      </c>
      <c r="CQ7" s="38">
        <v>3.85</v>
      </c>
      <c r="CR7" s="38" t="s">
        <v>102</v>
      </c>
      <c r="CS7" s="38" t="s">
        <v>102</v>
      </c>
      <c r="CT7" s="38">
        <v>34.29</v>
      </c>
      <c r="CU7" s="38">
        <v>35.340000000000003</v>
      </c>
      <c r="CV7" s="38">
        <v>34.68</v>
      </c>
      <c r="CW7" s="38">
        <v>35.17</v>
      </c>
      <c r="CX7" s="38" t="s">
        <v>102</v>
      </c>
      <c r="CY7" s="38" t="s">
        <v>102</v>
      </c>
      <c r="CZ7" s="38">
        <v>88.46</v>
      </c>
      <c r="DA7" s="38">
        <v>88.24</v>
      </c>
      <c r="DB7" s="38">
        <v>88.89</v>
      </c>
      <c r="DC7" s="38" t="s">
        <v>102</v>
      </c>
      <c r="DD7" s="38" t="s">
        <v>102</v>
      </c>
      <c r="DE7" s="38">
        <v>89.88</v>
      </c>
      <c r="DF7" s="38">
        <v>91.52</v>
      </c>
      <c r="DG7" s="38">
        <v>90.33</v>
      </c>
      <c r="DH7" s="38">
        <v>90.15</v>
      </c>
      <c r="DI7" s="38" t="s">
        <v>102</v>
      </c>
      <c r="DJ7" s="38" t="s">
        <v>102</v>
      </c>
      <c r="DK7" s="38">
        <v>3.07</v>
      </c>
      <c r="DL7" s="38">
        <v>6.54</v>
      </c>
      <c r="DM7" s="38">
        <v>9.2100000000000009</v>
      </c>
      <c r="DN7" s="38" t="s">
        <v>102</v>
      </c>
      <c r="DO7" s="38" t="s">
        <v>102</v>
      </c>
      <c r="DP7" s="38">
        <v>31.73</v>
      </c>
      <c r="DQ7" s="38">
        <v>30.28</v>
      </c>
      <c r="DR7" s="38">
        <v>31</v>
      </c>
      <c r="DS7" s="38">
        <v>30.43</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2021-02-01T07:59:57Z</cp:lastPrinted>
  <dcterms:created xsi:type="dcterms:W3CDTF">2020-12-04T02:39:20Z</dcterms:created>
  <dcterms:modified xsi:type="dcterms:W3CDTF">2021-02-08T06:32:18Z</dcterms:modified>
  <cp:category/>
</cp:coreProperties>
</file>