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07 羽咋市\"/>
    </mc:Choice>
  </mc:AlternateContent>
  <workbookProtection workbookAlgorithmName="SHA-512" workbookHashValue="9zzVRP12FgvHQlT7XgjOsG9ZOGXxgkQ5wh4D5TALdzmZTdTbeBKPncMrI3O8cZW99+riPSy04d1E0GxqrvIYiw==" workbookSaltValue="ayiPf83ctliIXH7MyCn2fw=="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<sst xmlns="http://schemas.openxmlformats.org/spreadsheetml/2006/main" count="228" uniqueCount="114">
  <si>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</si>
  <si>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</si>
  <si>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</si>
  <si>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</si>
  <si>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</si>
  <si>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</si>
  <si>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</si>
  <si>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</si>
  <si>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</si>
  <si>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</si>
  <si>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</si>
  <si>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</si>
  <si>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</si>
  <si>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</si>
  <si>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</si>
  <si>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</si>
  <si>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</si>
  <si>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</si>
  <si>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</si>
  <si>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</si>
  <si>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</si>
  <si>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</si>
  <si>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</si>
  <si>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</si>
  <si>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</si>
  <si>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</si>
  <si>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</si>
  <si>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</si>
  <si>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</si>
  <si>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</si>
  <si>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</si>
  <si>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</si>
  <si>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</si>
  <si>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</si>
  <si>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</si>
  <si>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</si>
  <si>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</si>
  <si>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</si>
  <si>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</si>
  <si>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</si>
  <si>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</si>
  <si>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</si>
  <si>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</si>
  <si>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</si>
  <si>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</si>
  <si>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</si>
  <si>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</si>
  <si>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</si>
  <si>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</si>
  <si>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</si>
  <si>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</si>
  <si>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</si>
  <si>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</si>
  <si>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</si>
  <si>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</si>
  <si>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</si>
  <si>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</si>
  <si>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</si>
  <si>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</si>
  <si>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</si>
  <si>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</si>
  <si>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</si>
  <si>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</si>
  <si>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</si>
  <si>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</si>
  <si>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</si>
  <si>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</si>
  <si>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</si>
  <si>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</si>
  <si>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</si>
  <si>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</si>
  <si>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</si>
  <si>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</si>
  <si>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</si>
  <si>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</si>
  <si>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</si>
  <si>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</si>
  <si>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</si>
  <si>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</si>
  <si>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</si>
  <si>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</si>
  <si>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</si>
  <si>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</si>
  <si>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</si>
  <si>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</si>
  <si>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</si>
  <si>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</si>
  <si>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</si>
  <si>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</si>
  <si>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</si>
  <si>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</si>
  <si>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</si>
  <si>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</si>
  <si>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</si>
  <si>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</si>
  <si>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</si>
  <si>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</si>
  <si>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</si>
  <si>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</si>
  <si>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</si>
  <si>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</si>
  <si>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</si>
  <si>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</si>
  <si>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</si>
  <si>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</si>
  <si>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</si>
  <si>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</si>
  <si>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</si>
  <si>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</si>
  <si>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</si>
  <si>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</si>
  <si>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①②収支は黒字で推移し、類似団体の平均値も上回っている。また、累積欠損金は発生していないが、人口減少に伴う料金収益の減少が見込まれることから、更なる経営改善に取り組む必要がある。
③100％を上回っており、短期的支払能力は確保されているといえる。
④平成28年度に基幹施設の更新事業が完了し、その後の企業債残高比率は減少傾向である。
⑤⑥現在は給水にかかる費用を料金収益で賄えているが、今後人口減少に伴う給水収益の減少を鑑み、一層のコスト削減に取り組む。
⑦類似団体、全国平均ともに下回っているため、今後の水需要の動向を慎重に見極めたうえでの施設規模の見直しを検討する必要がある。
⑧指標は、類似団体の平均値より上回っているが、漏水対策や老朽管更新を進め、有収率の向上を図っていく。
</t>
    <rPh sb="37" eb="39">
      <t>ハッセイ</t>
    </rPh>
    <rPh sb="46" eb="48">
      <t>ジンコウ</t>
    </rPh>
    <rPh sb="48" eb="50">
      <t>ゲンショウ</t>
    </rPh>
    <rPh sb="51" eb="52">
      <t>トモナ</t>
    </rPh>
    <rPh sb="53" eb="55">
      <t>リョウキン</t>
    </rPh>
    <rPh sb="55" eb="57">
      <t>シュウエキ</t>
    </rPh>
    <rPh sb="58" eb="60">
      <t>ゲンショウ</t>
    </rPh>
    <rPh sb="61" eb="63">
      <t>ミコ</t>
    </rPh>
    <rPh sb="71" eb="72">
      <t>サラ</t>
    </rPh>
    <rPh sb="104" eb="107">
      <t>タンキテキ</t>
    </rPh>
    <rPh sb="112" eb="114">
      <t>カクホ</t>
    </rPh>
    <rPh sb="144" eb="146">
      <t>カンリョウ</t>
    </rPh>
    <rPh sb="172" eb="174">
      <t>ゲンザイ</t>
    </rPh>
    <rPh sb="184" eb="186">
      <t>リョウキン</t>
    </rPh>
    <rPh sb="198" eb="200">
      <t>ジンコウ</t>
    </rPh>
    <rPh sb="200" eb="202">
      <t>ゲンショウ</t>
    </rPh>
    <rPh sb="203" eb="204">
      <t>トモナ</t>
    </rPh>
    <phoneticPr fontId="4"/>
  </si>
  <si>
    <t>①類似団体よりも低い水準にあるが、増加傾向にある。今後、耐用年数を迎える施設が増加していくことが予想されるため、新水道ビジョンをもとに更新計画を進め、経営のバランスを取りながら長寿命化に取り組んでいく必要がある。
②平均値を大きく下回っており、法定耐用年数を超えたものは、類似団体と比較して少ないものの、今後とも法定耐用年数を超えた管路の布設替えを推進していく必要がある。
③類似団体と比較すると低い状況にあるが、計画的に管路の更新を行っており、今後とも計画に基づいて更新事業を進めていく。</t>
    <rPh sb="25" eb="27">
      <t>コンゴ</t>
    </rPh>
    <rPh sb="56" eb="57">
      <t>シン</t>
    </rPh>
    <rPh sb="57" eb="59">
      <t>スイドウ</t>
    </rPh>
    <rPh sb="72" eb="73">
      <t>スス</t>
    </rPh>
    <rPh sb="229" eb="231">
      <t>ケイカク</t>
    </rPh>
    <rPh sb="232" eb="233">
      <t>モト</t>
    </rPh>
    <phoneticPr fontId="4"/>
  </si>
  <si>
    <t xml:space="preserve">  当市の水道事業の経営は概ね安定しているといえるが、今後は人口減少による料金収入の低下が見込まれるとともに、老朽施設や設備の更新を行わなければならないため、厳しい財政状況になると予想される。
　その上で施設の維持管理等については、費用と経営状況を正確に把握し、健全・効率的な経営を維持するよう、中長期的な計画をたて、実施していく必要がある。</t>
    <rPh sb="55" eb="57">
      <t>ロウキュウ</t>
    </rPh>
    <rPh sb="57" eb="59">
      <t>シセツ</t>
    </rPh>
    <rPh sb="60" eb="62">
      <t>セツビ</t>
    </rPh>
    <rPh sb="63" eb="65">
      <t>コウシン</t>
    </rPh>
    <rPh sb="66" eb="6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</si>
</sst>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0.19</c:v>
                </c:pt>
                <c:pt idx="1">
                  <c:v>0.28000000000000003</c:v>
                </c:pt>
                <c:pt idx="2">
                  <c:v>0.06</c:v>
                </c:pt>
                <c:pt idx="3">
                  <c:v>0.44</c:v>
                </c:pt>
                <c:pt idx="4">
                  <c:v>0.09</c:v>
                </c:pt>
              </c:numCache>
            </c:numRef>
          </c:val>
          <c:extLst>
            <c:ext xmlns:c16="http://schemas.microsoft.com/office/drawing/2014/chart" uri="{C3380CC4-5D6E-409C-BE32-E72D297353CC}">
              <c16:uniqueId val="{00000000-39E3-4F7E-BAF1-3E38635AE4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39E3-4F7E-BAF1-3E38635AE4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51.6</c:v>
                </c:pt>
                <c:pt idx="1">
                  <c:v>50.88</c:v>
                </c:pt>
                <c:pt idx="2">
                  <c:v>51.58</c:v>
                </c:pt>
                <c:pt idx="3">
                  <c:v>50.16</c:v>
                </c:pt>
                <c:pt idx="4">
                  <c:v>48.84</c:v>
                </c:pt>
              </c:numCache>
            </c:numRef>
          </c:val>
          <c:extLst>
            <c:ext xmlns:c16="http://schemas.microsoft.com/office/drawing/2014/chart" uri="{C3380CC4-5D6E-409C-BE32-E72D297353CC}">
              <c16:uniqueId val="{00000000-8C70-450F-A25E-38C2F7626E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8C70-450F-A25E-38C2F7626E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93.61</c:v>
                </c:pt>
                <c:pt idx="1">
                  <c:v>94.45</c:v>
                </c:pt>
                <c:pt idx="2">
                  <c:v>94.22</c:v>
                </c:pt>
                <c:pt idx="3">
                  <c:v>94.24</c:v>
                </c:pt>
                <c:pt idx="4">
                  <c:v>94.28</c:v>
                </c:pt>
              </c:numCache>
            </c:numRef>
          </c:val>
          <c:extLst>
            <c:ext xmlns:c16="http://schemas.microsoft.com/office/drawing/2014/chart" uri="{C3380CC4-5D6E-409C-BE32-E72D297353CC}">
              <c16:uniqueId val="{00000000-99EC-40F6-8340-30C7837234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99EC-40F6-8340-30C7837234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107.64</c:v>
                </c:pt>
                <c:pt idx="1">
                  <c:v>109.67</c:v>
                </c:pt>
                <c:pt idx="2">
                  <c:v>111.83</c:v>
                </c:pt>
                <c:pt idx="3">
                  <c:v>114.38</c:v>
                </c:pt>
                <c:pt idx="4">
                  <c:v>112.93</c:v>
                </c:pt>
              </c:numCache>
            </c:numRef>
          </c:val>
          <c:extLst>
            <c:ext xmlns:c16="http://schemas.microsoft.com/office/drawing/2014/chart" uri="{C3380CC4-5D6E-409C-BE32-E72D297353CC}">
              <c16:uniqueId val="{00000000-BE59-4DFF-8506-1B7E275B16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BE59-4DFF-8506-1B7E275B16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37.130000000000003</c:v>
                </c:pt>
                <c:pt idx="1">
                  <c:v>38.549999999999997</c:v>
                </c:pt>
                <c:pt idx="2">
                  <c:v>40.31</c:v>
                </c:pt>
                <c:pt idx="3">
                  <c:v>42.34</c:v>
                </c:pt>
                <c:pt idx="4">
                  <c:v>44.67</c:v>
                </c:pt>
              </c:numCache>
            </c:numRef>
          </c:val>
          <c:extLst>
            <c:ext xmlns:c16="http://schemas.microsoft.com/office/drawing/2014/chart" uri="{C3380CC4-5D6E-409C-BE32-E72D297353CC}">
              <c16:uniqueId val="{00000000-5616-4F2D-A71E-F81A7BD65C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5616-4F2D-A71E-F81A7BD65C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1.37</c:v>
                </c:pt>
                <c:pt idx="1">
                  <c:v>2.5299999999999998</c:v>
                </c:pt>
                <c:pt idx="2">
                  <c:v>3.65</c:v>
                </c:pt>
                <c:pt idx="3">
                  <c:v>4.79</c:v>
                </c:pt>
                <c:pt idx="4">
                  <c:v>8.86</c:v>
                </c:pt>
              </c:numCache>
            </c:numRef>
          </c:val>
          <c:extLst>
            <c:ext xmlns:c16="http://schemas.microsoft.com/office/drawing/2014/chart" uri="{C3380CC4-5D6E-409C-BE32-E72D297353CC}">
              <c16:uniqueId val="{00000000-C14E-442C-A053-9438C795F8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14E-442C-A053-9438C795F8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EB-4B3B-BF92-73FE3DC190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2EB-4B3B-BF92-73FE3DC190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306.81</c:v>
                </c:pt>
                <c:pt idx="1">
                  <c:v>484.31</c:v>
                </c:pt>
                <c:pt idx="2">
                  <c:v>421.49</c:v>
                </c:pt>
                <c:pt idx="3">
                  <c:v>458.6</c:v>
                </c:pt>
                <c:pt idx="4">
                  <c:v>477.62</c:v>
                </c:pt>
              </c:numCache>
            </c:numRef>
          </c:val>
          <c:extLst>
            <c:ext xmlns:c16="http://schemas.microsoft.com/office/drawing/2014/chart" uri="{C3380CC4-5D6E-409C-BE32-E72D297353CC}">
              <c16:uniqueId val="{00000000-2E83-4371-8F3C-A5D9428F53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2E83-4371-8F3C-A5D9428F53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520.28</c:v>
                </c:pt>
                <c:pt idx="1">
                  <c:v>512.46</c:v>
                </c:pt>
                <c:pt idx="2">
                  <c:v>493.47</c:v>
                </c:pt>
                <c:pt idx="3">
                  <c:v>483.12</c:v>
                </c:pt>
                <c:pt idx="4">
                  <c:v>463.3</c:v>
                </c:pt>
              </c:numCache>
            </c:numRef>
          </c:val>
          <c:extLst>
            <c:ext xmlns:c16="http://schemas.microsoft.com/office/drawing/2014/chart" uri="{C3380CC4-5D6E-409C-BE32-E72D297353CC}">
              <c16:uniqueId val="{00000000-C44B-48D4-AA51-EE1CCDE4CD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C44B-48D4-AA51-EE1CCDE4CD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105.91</c:v>
                </c:pt>
                <c:pt idx="1">
                  <c:v>107.48</c:v>
                </c:pt>
                <c:pt idx="2">
                  <c:v>110.51</c:v>
                </c:pt>
                <c:pt idx="3">
                  <c:v>113.46</c:v>
                </c:pt>
                <c:pt idx="4">
                  <c:v>111.64</c:v>
                </c:pt>
              </c:numCache>
            </c:numRef>
          </c:val>
          <c:extLst>
            <c:ext xmlns:c16="http://schemas.microsoft.com/office/drawing/2014/chart" uri="{C3380CC4-5D6E-409C-BE32-E72D297353CC}">
              <c16:uniqueId val="{00000000-A2DC-4430-9AA3-7D07798EAC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2DC-4430-9AA3-7D07798EAC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196.82</c:v>
                </c:pt>
                <c:pt idx="1">
                  <c:v>194.1</c:v>
                </c:pt>
                <c:pt idx="2">
                  <c:v>188.62</c:v>
                </c:pt>
                <c:pt idx="3">
                  <c:v>185.12</c:v>
                </c:pt>
                <c:pt idx="4">
                  <c:v>188.48</c:v>
                </c:pt>
              </c:numCache>
            </c:numRef>
          </c:val>
          <c:extLst>
            <c:ext xmlns:c16="http://schemas.microsoft.com/office/drawing/2014/chart" uri="{C3380CC4-5D6E-409C-BE32-E72D297353CC}">
              <c16:uniqueId val="{00000000-61D3-468A-BB21-5525D174CE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61D3-468A-BB21-5525D174CE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羽咋市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21324</v>
      </c>
      <c r="AM8" s="71"/>
      <c r="AN8" s="71"/>
      <c r="AO8" s="71"/>
      <c r="AP8" s="71"/>
      <c r="AQ8" s="71"/>
      <c r="AR8" s="71"/>
      <c r="AS8" s="71"/>
      <c r="AT8" s="67">
        <f>データ!$S$6</f>
        <v>81.849999999999994</v>
      </c>
      <c r="AU8" s="68"/>
      <c r="AV8" s="68"/>
      <c r="AW8" s="68"/>
      <c r="AX8" s="68"/>
      <c r="AY8" s="68"/>
      <c r="AZ8" s="68"/>
      <c r="BA8" s="68"/>
      <c r="BB8" s="70">
        <f>データ!$T$6</f>
        <v>260.52999999999997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64.819999999999993</v>
      </c>
      <c r="J10" s="68"/>
      <c r="K10" s="68"/>
      <c r="L10" s="68"/>
      <c r="M10" s="68"/>
      <c r="N10" s="68"/>
      <c r="O10" s="69"/>
      <c r="P10" s="70">
        <f>データ!$P$6</f>
        <v>96.12</v>
      </c>
      <c r="Q10" s="70"/>
      <c r="R10" s="70"/>
      <c r="S10" s="70"/>
      <c r="T10" s="70"/>
      <c r="U10" s="70"/>
      <c r="V10" s="70"/>
      <c r="W10" s="71">
        <f>データ!$Q$6</f>
        <v>3905</v>
      </c>
      <c r="X10" s="71"/>
      <c r="Y10" s="71"/>
      <c r="Z10" s="71"/>
      <c r="AA10" s="71"/>
      <c r="AB10" s="71"/>
      <c r="AC10" s="71"/>
      <c r="AD10" s="2"/>
      <c r="AE10" s="2"/>
      <c r="AF10" s="2"/>
      <c r="AG10" s="2"/>
      <c r="AH10" s="4"/>
      <c r="AI10" s="4"/>
      <c r="AJ10" s="4"/>
      <c r="AK10" s="4"/>
      <c r="AL10" s="71">
        <f>データ!$U$6</f>
        <v>20340</v>
      </c>
      <c r="AM10" s="71"/>
      <c r="AN10" s="71"/>
      <c r="AO10" s="71"/>
      <c r="AP10" s="71"/>
      <c r="AQ10" s="71"/>
      <c r="AR10" s="71"/>
      <c r="AS10" s="71"/>
      <c r="AT10" s="67">
        <f>データ!$V$6</f>
        <v>81.849999999999994</v>
      </c>
      <c r="AU10" s="68"/>
      <c r="AV10" s="68"/>
      <c r="AW10" s="68"/>
      <c r="AX10" s="68"/>
      <c r="AY10" s="68"/>
      <c r="AZ10" s="68"/>
      <c r="BA10" s="68"/>
      <c r="BB10" s="70">
        <f>データ!$W$6</f>
        <v>248.5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OJYkYq+FC6NMCjCLijF8Lg7Xa84HXkc34UlrWqqVBt1awh7kbToiScQhM+nVlU362RP8T4LW8SAObbDIKssjA==" saltValue="ph4D2LlU8SLisqKSD6Ev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172073</v>
      </c>
      <c r="D6" s="34">
        <f t="shared" si="3"/>
        <v>46</v>
      </c>
      <c r="E6" s="34">
        <f t="shared" si="3"/>
        <v>1</v>
      </c>
      <c r="F6" s="34">
        <f t="shared" si="3"/>
        <v>0</v>
      </c>
      <c r="G6" s="34">
        <f t="shared" si="3"/>
        <v>1</v>
      </c>
      <c r="H6" s="34" t="str">
        <f t="shared" si="3"/>
        <v>石川県　羽咋市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64.819999999999993</v>
      </c>
      <c r="P6" s="35">
        <f t="shared" si="3"/>
        <v>96.12</v>
      </c>
      <c r="Q6" s="35">
        <f t="shared" si="3"/>
        <v>3905</v>
      </c>
      <c r="R6" s="35">
        <f t="shared" si="3"/>
        <v>21324</v>
      </c>
      <c r="S6" s="35">
        <f t="shared" si="3"/>
        <v>81.849999999999994</v>
      </c>
      <c r="T6" s="35">
        <f t="shared" si="3"/>
        <v>260.52999999999997</v>
      </c>
      <c r="U6" s="35">
        <f t="shared" si="3"/>
        <v>20340</v>
      </c>
      <c r="V6" s="35">
        <f t="shared" si="3"/>
        <v>81.849999999999994</v>
      </c>
      <c r="W6" s="35">
        <f t="shared" si="3"/>
        <v>248.5</v>
      </c>
      <c r="X6" s="36">
        <f>IF(X7="",NA(),X7)</f>
        <v>107.64</v>
      </c>
      <c r="Y6" s="36">
        <f t="shared" ref="Y6:AG6" si="4">IF(Y7="",NA(),Y7)</f>
        <v>109.67</v>
      </c>
      <c r="Z6" s="36">
        <f t="shared" si="4"/>
        <v>111.83</v>
      </c>
      <c r="AA6" s="36">
        <f t="shared" si="4"/>
        <v>114.38</v>
      </c>
      <c r="AB6" s="36">
        <f t="shared" si="4"/>
        <v>112.93</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306.81</v>
      </c>
      <c r="AU6" s="36">
        <f t="shared" ref="AU6:BC6" si="6">IF(AU7="",NA(),AU7)</f>
        <v>484.31</v>
      </c>
      <c r="AV6" s="36">
        <f t="shared" si="6"/>
        <v>421.49</v>
      </c>
      <c r="AW6" s="36">
        <f t="shared" si="6"/>
        <v>458.6</v>
      </c>
      <c r="AX6" s="36">
        <f t="shared" si="6"/>
        <v>477.62</v>
      </c>
      <c r="AY6" s="36">
        <f t="shared" si="6"/>
        <v>391.54</v>
      </c>
      <c r="AZ6" s="36">
        <f t="shared" si="6"/>
        <v>384.34</v>
      </c>
      <c r="BA6" s="36">
        <f t="shared" si="6"/>
        <v>359.47</v>
      </c>
      <c r="BB6" s="36">
        <f t="shared" si="6"/>
        <v>369.69</v>
      </c>
      <c r="BC6" s="36">
        <f t="shared" si="6"/>
        <v>379.08</v>
      </c>
      <c r="BD6" s="35" t="str">
        <f>IF(BD7="","",IF(BD7="-","【-】","【"&amp;SUBSTITUTE(TEXT(BD7,"#,##0.00"),"-","△")&amp;"】"))</f>
        <v>【264.97】</v>
      </c>
      <c r="BE6" s="36">
        <f>IF(BE7="",NA(),BE7)</f>
        <v>520.28</v>
      </c>
      <c r="BF6" s="36">
        <f t="shared" ref="BF6:BN6" si="7">IF(BF7="",NA(),BF7)</f>
        <v>512.46</v>
      </c>
      <c r="BG6" s="36">
        <f t="shared" si="7"/>
        <v>493.47</v>
      </c>
      <c r="BH6" s="36">
        <f t="shared" si="7"/>
        <v>483.12</v>
      </c>
      <c r="BI6" s="36">
        <f t="shared" si="7"/>
        <v>463.3</v>
      </c>
      <c r="BJ6" s="36">
        <f t="shared" si="7"/>
        <v>386.97</v>
      </c>
      <c r="BK6" s="36">
        <f t="shared" si="7"/>
        <v>380.58</v>
      </c>
      <c r="BL6" s="36">
        <f t="shared" si="7"/>
        <v>401.79</v>
      </c>
      <c r="BM6" s="36">
        <f t="shared" si="7"/>
        <v>402.99</v>
      </c>
      <c r="BN6" s="36">
        <f t="shared" si="7"/>
        <v>398.98</v>
      </c>
      <c r="BO6" s="35" t="str">
        <f>IF(BO7="","",IF(BO7="-","【-】","【"&amp;SUBSTITUTE(TEXT(BO7,"#,##0.00"),"-","△")&amp;"】"))</f>
        <v>【266.61】</v>
      </c>
      <c r="BP6" s="36">
        <f>IF(BP7="",NA(),BP7)</f>
        <v>105.91</v>
      </c>
      <c r="BQ6" s="36">
        <f t="shared" ref="BQ6:BY6" si="8">IF(BQ7="",NA(),BQ7)</f>
        <v>107.48</v>
      </c>
      <c r="BR6" s="36">
        <f t="shared" si="8"/>
        <v>110.51</v>
      </c>
      <c r="BS6" s="36">
        <f t="shared" si="8"/>
        <v>113.46</v>
      </c>
      <c r="BT6" s="36">
        <f t="shared" si="8"/>
        <v>111.64</v>
      </c>
      <c r="BU6" s="36">
        <f t="shared" si="8"/>
        <v>101.72</v>
      </c>
      <c r="BV6" s="36">
        <f t="shared" si="8"/>
        <v>102.38</v>
      </c>
      <c r="BW6" s="36">
        <f t="shared" si="8"/>
        <v>100.12</v>
      </c>
      <c r="BX6" s="36">
        <f t="shared" si="8"/>
        <v>98.66</v>
      </c>
      <c r="BY6" s="36">
        <f t="shared" si="8"/>
        <v>98.64</v>
      </c>
      <c r="BZ6" s="35" t="str">
        <f>IF(BZ7="","",IF(BZ7="-","【-】","【"&amp;SUBSTITUTE(TEXT(BZ7,"#,##0.00"),"-","△")&amp;"】"))</f>
        <v>【103.24】</v>
      </c>
      <c r="CA6" s="36">
        <f>IF(CA7="",NA(),CA7)</f>
        <v>196.82</v>
      </c>
      <c r="CB6" s="36">
        <f t="shared" ref="CB6:CJ6" si="9">IF(CB7="",NA(),CB7)</f>
        <v>194.1</v>
      </c>
      <c r="CC6" s="36">
        <f t="shared" si="9"/>
        <v>188.62</v>
      </c>
      <c r="CD6" s="36">
        <f t="shared" si="9"/>
        <v>185.12</v>
      </c>
      <c r="CE6" s="36">
        <f t="shared" si="9"/>
        <v>188.48</v>
      </c>
      <c r="CF6" s="36">
        <f t="shared" si="9"/>
        <v>168.2</v>
      </c>
      <c r="CG6" s="36">
        <f t="shared" si="9"/>
        <v>168.67</v>
      </c>
      <c r="CH6" s="36">
        <f t="shared" si="9"/>
        <v>174.97</v>
      </c>
      <c r="CI6" s="36">
        <f t="shared" si="9"/>
        <v>178.59</v>
      </c>
      <c r="CJ6" s="36">
        <f t="shared" si="9"/>
        <v>178.92</v>
      </c>
      <c r="CK6" s="35" t="str">
        <f>IF(CK7="","",IF(CK7="-","【-】","【"&amp;SUBSTITUTE(TEXT(CK7,"#,##0.00"),"-","△")&amp;"】"))</f>
        <v>【168.38】</v>
      </c>
      <c r="CL6" s="36">
        <f>IF(CL7="",NA(),CL7)</f>
        <v>51.6</v>
      </c>
      <c r="CM6" s="36">
        <f t="shared" ref="CM6:CU6" si="10">IF(CM7="",NA(),CM7)</f>
        <v>50.88</v>
      </c>
      <c r="CN6" s="36">
        <f t="shared" si="10"/>
        <v>51.58</v>
      </c>
      <c r="CO6" s="36">
        <f t="shared" si="10"/>
        <v>50.16</v>
      </c>
      <c r="CP6" s="36">
        <f t="shared" si="10"/>
        <v>48.84</v>
      </c>
      <c r="CQ6" s="36">
        <f t="shared" si="10"/>
        <v>54.77</v>
      </c>
      <c r="CR6" s="36">
        <f t="shared" si="10"/>
        <v>54.92</v>
      </c>
      <c r="CS6" s="36">
        <f t="shared" si="10"/>
        <v>55.63</v>
      </c>
      <c r="CT6" s="36">
        <f t="shared" si="10"/>
        <v>55.03</v>
      </c>
      <c r="CU6" s="36">
        <f t="shared" si="10"/>
        <v>55.14</v>
      </c>
      <c r="CV6" s="35" t="str">
        <f>IF(CV7="","",IF(CV7="-","【-】","【"&amp;SUBSTITUTE(TEXT(CV7,"#,##0.00"),"-","△")&amp;"】"))</f>
        <v>【60.00】</v>
      </c>
      <c r="CW6" s="36">
        <f>IF(CW7="",NA(),CW7)</f>
        <v>93.61</v>
      </c>
      <c r="CX6" s="36">
        <f t="shared" ref="CX6:DF6" si="11">IF(CX7="",NA(),CX7)</f>
        <v>94.45</v>
      </c>
      <c r="CY6" s="36">
        <f t="shared" si="11"/>
        <v>94.22</v>
      </c>
      <c r="CZ6" s="36">
        <f t="shared" si="11"/>
        <v>94.24</v>
      </c>
      <c r="DA6" s="36">
        <f t="shared" si="11"/>
        <v>94.28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37.130000000000003</v>
      </c>
      <c r="DI6" s="36">
        <f t="shared" ref="DI6:DQ6" si="12">IF(DI7="",NA(),DI7)</f>
        <v>38.549999999999997</v>
      </c>
      <c r="DJ6" s="36">
        <f t="shared" si="12"/>
        <v>40.31</v>
      </c>
      <c r="DK6" s="36">
        <f t="shared" si="12"/>
        <v>42.34</v>
      </c>
      <c r="DL6" s="36">
        <f t="shared" si="12"/>
        <v>44.67</v>
      </c>
      <c r="DM6" s="36">
        <f t="shared" si="12"/>
        <v>47.46</v>
      </c>
      <c r="DN6" s="36">
        <f t="shared" si="12"/>
        <v>48.49</v>
      </c>
      <c r="DO6" s="36">
        <f t="shared" si="12"/>
        <v>48.05</v>
      </c>
      <c r="DP6" s="36">
        <f t="shared" si="12"/>
        <v>48.87</v>
      </c>
      <c r="DQ6" s="36">
        <f t="shared" si="12"/>
        <v>49.92</v>
      </c>
      <c r="DR6" s="35" t="str">
        <f>IF(DR7="","",IF(DR7="-","【-】","【"&amp;SUBSTITUTE(TEXT(DR7,"#,##0.00"),"-","△")&amp;"】"))</f>
        <v>【49.59】</v>
      </c>
      <c r="DS6" s="36">
        <f>IF(DS7="",NA(),DS7)</f>
        <v>1.37</v>
      </c>
      <c r="DT6" s="36">
        <f t="shared" ref="DT6:EB6" si="13">IF(DT7="",NA(),DT7)</f>
        <v>2.5299999999999998</v>
      </c>
      <c r="DU6" s="36">
        <f t="shared" si="13"/>
        <v>3.65</v>
      </c>
      <c r="DV6" s="36">
        <f t="shared" si="13"/>
        <v>4.79</v>
      </c>
      <c r="DW6" s="36">
        <f t="shared" si="13"/>
        <v>8.86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0.19</v>
      </c>
      <c r="EE6" s="36">
        <f t="shared" ref="EE6:EM6" si="14">IF(EE7="",NA(),EE7)</f>
        <v>0.28000000000000003</v>
      </c>
      <c r="EF6" s="36">
        <f t="shared" si="14"/>
        <v>0.06</v>
      </c>
      <c r="EG6" s="36">
        <f t="shared" si="14"/>
        <v>0.44</v>
      </c>
      <c r="EH6" s="36">
        <f t="shared" si="14"/>
        <v>0.09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172073</v>
      </c>
      <c r="D7" s="38">
        <v>46</v>
      </c>
      <c r="E7" s="38">
        <v>1</v>
      </c>
      <c r="F7" s="38">
        <v>0</v>
      </c>
      <c r="G7" s="38">
        <v>1</v>
      </c>
      <c r="H7" s="38" t="s">
        <v>93</v>
      </c>
      <c r="I7" s="38" t="s">
        <v>94</v>
      </c>
      <c r="J7" s="38" t="s">
        <v>95</v>
      </c>
      <c r="K7" s="38" t="s">
        <v>96</v>
      </c>
      <c r="L7" s="38" t="s">
        <v>97</v>
      </c>
      <c r="M7" s="38" t="s">
        <v>98</v>
      </c>
      <c r="N7" s="39" t="s">
        <v>99</v>
      </c>
      <c r="O7" s="39">
        <v>64.819999999999993</v>
      </c>
      <c r="P7" s="39">
        <v>96.12</v>
      </c>
      <c r="Q7" s="39">
        <v>3905</v>
      </c>
      <c r="R7" s="39">
        <v>21324</v>
      </c>
      <c r="S7" s="39">
        <v>81.849999999999994</v>
      </c>
      <c r="T7" s="39">
        <v>260.52999999999997</v>
      </c>
      <c r="U7" s="39">
        <v>20340</v>
      </c>
      <c r="V7" s="39">
        <v>81.849999999999994</v>
      </c>
      <c r="W7" s="39">
        <v>248.5</v>
      </c>
      <c r="X7" s="39">
        <v>107.64</v>
      </c>
      <c r="Y7" s="39">
        <v>109.67</v>
      </c>
      <c r="Z7" s="39">
        <v>111.83</v>
      </c>
      <c r="AA7" s="39">
        <v>114.38</v>
      </c>
      <c r="AB7" s="39">
        <v>112.93</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306.81</v>
      </c>
      <c r="AU7" s="39">
        <v>484.31</v>
      </c>
      <c r="AV7" s="39">
        <v>421.49</v>
      </c>
      <c r="AW7" s="39">
        <v>458.6</v>
      </c>
      <c r="AX7" s="39">
        <v>477.62</v>
      </c>
      <c r="AY7" s="39">
        <v>391.54</v>
      </c>
      <c r="AZ7" s="39">
        <v>384.34</v>
      </c>
      <c r="BA7" s="39">
        <v>359.47</v>
      </c>
      <c r="BB7" s="39">
        <v>369.69</v>
      </c>
      <c r="BC7" s="39">
        <v>379.08</v>
      </c>
      <c r="BD7" s="39">
        <v>264.97000000000003</v>
      </c>
      <c r="BE7" s="39">
        <v>520.28</v>
      </c>
      <c r="BF7" s="39">
        <v>512.46</v>
      </c>
      <c r="BG7" s="39">
        <v>493.47</v>
      </c>
      <c r="BH7" s="39">
        <v>483.12</v>
      </c>
      <c r="BI7" s="39">
        <v>463.3</v>
      </c>
      <c r="BJ7" s="39">
        <v>386.97</v>
      </c>
      <c r="BK7" s="39">
        <v>380.58</v>
      </c>
      <c r="BL7" s="39">
        <v>401.79</v>
      </c>
      <c r="BM7" s="39">
        <v>402.99</v>
      </c>
      <c r="BN7" s="39">
        <v>398.98</v>
      </c>
      <c r="BO7" s="39">
        <v>266.61</v>
      </c>
      <c r="BP7" s="39">
        <v>105.91</v>
      </c>
      <c r="BQ7" s="39">
        <v>107.48</v>
      </c>
      <c r="BR7" s="39">
        <v>110.51</v>
      </c>
      <c r="BS7" s="39">
        <v>113.46</v>
      </c>
      <c r="BT7" s="39">
        <v>111.64</v>
      </c>
      <c r="BU7" s="39">
        <v>101.72</v>
      </c>
      <c r="BV7" s="39">
        <v>102.38</v>
      </c>
      <c r="BW7" s="39">
        <v>100.12</v>
      </c>
      <c r="BX7" s="39">
        <v>98.66</v>
      </c>
      <c r="BY7" s="39">
        <v>98.64</v>
      </c>
      <c r="BZ7" s="39">
        <v>103.24</v>
      </c>
      <c r="CA7" s="39">
        <v>196.82</v>
      </c>
      <c r="CB7" s="39">
        <v>194.1</v>
      </c>
      <c r="CC7" s="39">
        <v>188.62</v>
      </c>
      <c r="CD7" s="39">
        <v>185.12</v>
      </c>
      <c r="CE7" s="39">
        <v>188.48</v>
      </c>
      <c r="CF7" s="39">
        <v>168.2</v>
      </c>
      <c r="CG7" s="39">
        <v>168.67</v>
      </c>
      <c r="CH7" s="39">
        <v>174.97</v>
      </c>
      <c r="CI7" s="39">
        <v>178.59</v>
      </c>
      <c r="CJ7" s="39">
        <v>178.92</v>
      </c>
      <c r="CK7" s="39">
        <v>168.38</v>
      </c>
      <c r="CL7" s="39">
        <v>51.6</v>
      </c>
      <c r="CM7" s="39">
        <v>50.88</v>
      </c>
      <c r="CN7" s="39">
        <v>51.58</v>
      </c>
      <c r="CO7" s="39">
        <v>50.16</v>
      </c>
      <c r="CP7" s="39">
        <v>48.84</v>
      </c>
      <c r="CQ7" s="39">
        <v>54.77</v>
      </c>
      <c r="CR7" s="39">
        <v>54.92</v>
      </c>
      <c r="CS7" s="39">
        <v>55.63</v>
      </c>
      <c r="CT7" s="39">
        <v>55.03</v>
      </c>
      <c r="CU7" s="39">
        <v>55.14</v>
      </c>
      <c r="CV7" s="39">
        <v>60</v>
      </c>
      <c r="CW7" s="39">
        <v>93.61</v>
      </c>
      <c r="CX7" s="39">
        <v>94.45</v>
      </c>
      <c r="CY7" s="39">
        <v>94.22</v>
      </c>
      <c r="CZ7" s="39">
        <v>94.24</v>
      </c>
      <c r="DA7" s="39">
        <v>94.28</v>
      </c>
      <c r="DB7" s="39">
        <v>82.89</v>
      </c>
      <c r="DC7" s="39">
        <v>82.66</v>
      </c>
      <c r="DD7" s="39">
        <v>82.04</v>
      </c>
      <c r="DE7" s="39">
        <v>81.900000000000006</v>
      </c>
      <c r="DF7" s="39">
        <v>81.39</v>
      </c>
      <c r="DG7" s="39">
        <v>89.8</v>
      </c>
      <c r="DH7" s="39">
        <v>37.130000000000003</v>
      </c>
      <c r="DI7" s="39">
        <v>38.549999999999997</v>
      </c>
      <c r="DJ7" s="39">
        <v>40.31</v>
      </c>
      <c r="DK7" s="39">
        <v>42.34</v>
      </c>
      <c r="DL7" s="39">
        <v>44.67</v>
      </c>
      <c r="DM7" s="39">
        <v>47.46</v>
      </c>
      <c r="DN7" s="39">
        <v>48.49</v>
      </c>
      <c r="DO7" s="39">
        <v>48.05</v>
      </c>
      <c r="DP7" s="39">
        <v>48.87</v>
      </c>
      <c r="DQ7" s="39">
        <v>49.92</v>
      </c>
      <c r="DR7" s="39">
        <v>49.59</v>
      </c>
      <c r="DS7" s="39">
        <v>1.37</v>
      </c>
      <c r="DT7" s="39">
        <v>2.5299999999999998</v>
      </c>
      <c r="DU7" s="39">
        <v>3.65</v>
      </c>
      <c r="DV7" s="39">
        <v>4.79</v>
      </c>
      <c r="DW7" s="39">
        <v>8.86</v>
      </c>
      <c r="DX7" s="39">
        <v>9.7100000000000009</v>
      </c>
      <c r="DY7" s="39">
        <v>12.79</v>
      </c>
      <c r="DZ7" s="39">
        <v>13.39</v>
      </c>
      <c r="EA7" s="39">
        <v>14.85</v>
      </c>
      <c r="EB7" s="39">
        <v>16.88</v>
      </c>
      <c r="EC7" s="39">
        <v>19.440000000000001</v>
      </c>
      <c r="ED7" s="39">
        <v>0.19</v>
      </c>
      <c r="EE7" s="39">
        <v>0.28000000000000003</v>
      </c>
      <c r="EF7" s="39">
        <v>0.06</v>
      </c>
      <c r="EG7" s="39">
        <v>0.44</v>
      </c>
      <c r="EH7" s="39">
        <v>0.09</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2021-01-26T05:50:56Z</cp:lastPrinted>
  <dcterms:created xsi:type="dcterms:W3CDTF">2020-12-04T02:07:42Z</dcterms:created>
  <dcterms:modified xsi:type="dcterms:W3CDTF">2021-02-08T05:41:26Z</dcterms:modified>
  <cp:category/>
</cp:coreProperties>
</file>