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11 野々市市\"/>
    </mc:Choice>
  </mc:AlternateContent>
  <workbookProtection workbookAlgorithmName="SHA-512" workbookHashValue="ZdOKQE+1vH04Nv2w2GesPZCFOUWtyNbOiNdyDaqRzIZr6Kaq/ZqMY4Ttq5zOPxhID/5w9lwqWFmX8tU+6HraXw==" workbookSaltValue="yRp75px2ISBvNBFC/6h2MA==" workbookSpinCount="100000" lockStructure="1"/>
  <bookViews>
    <workbookView xWindow="-120" yWindow="-120" windowWidth="21840" windowHeight="131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E85" i="4"/>
  <c r="BB10" i="4"/>
  <c r="AT10" i="4"/>
  <c r="W10" i="4"/>
  <c r="I10" i="4"/>
  <c r="BB8" i="4"/>
  <c r="AT8" i="4"/>
  <c r="AL8" i="4"/>
  <c r="W8" i="4"/>
  <c r="P8" i="4"/>
  <c r="I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<sst xmlns="http://schemas.openxmlformats.org/spreadsheetml/2006/main" count="228" uniqueCount="113">
  <si>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</si>
  <si>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</si>
  <si>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</si>
  <si>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</si>
  <si>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</si>
  <si>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</si>
  <si>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</si>
  <si>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</si>
  <si>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</si>
  <si>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</si>
  <si>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</si>
  <si>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</si>
  <si>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</si>
  <si>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</si>
  <si>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</si>
  <si>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</si>
  <si>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</si>
  <si>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</si>
  <si>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</si>
  <si>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</si>
  <si>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</si>
  <si>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</si>
  <si>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</si>
  <si>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</si>
  <si>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</si>
  <si>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</si>
  <si>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</si>
  <si>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</si>
  <si>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</si>
  <si>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</si>
  <si>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</si>
  <si>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</si>
  <si>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</si>
  <si>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</si>
  <si>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</si>
  <si>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</si>
  <si>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</si>
  <si>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</si>
  <si>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</si>
  <si>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</si>
  <si>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</si>
  <si>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</si>
  <si>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</si>
  <si>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</si>
  <si>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</si>
  <si>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</si>
  <si>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</si>
  <si>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</si>
  <si>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</si>
  <si>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</si>
  <si>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</si>
  <si>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</si>
  <si>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</si>
  <si>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</si>
  <si>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</si>
  <si>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</si>
  <si>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</si>
  <si>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</si>
  <si>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</si>
  <si>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</si>
  <si>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</si>
  <si>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</si>
  <si>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</si>
  <si>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</si>
  <si>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</si>
  <si>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</si>
  <si>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</si>
  <si>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</si>
  <si>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</si>
  <si>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</si>
  <si>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</si>
  <si>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</si>
  <si>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</si>
  <si>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</si>
  <si>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</si>
  <si>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</si>
  <si>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</si>
  <si>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</si>
  <si>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</si>
  <si>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</si>
  <si>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</si>
  <si>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</si>
  <si>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</si>
  <si>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</si>
  <si>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</si>
  <si>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</si>
  <si>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</si>
  <si>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</si>
  <si>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</si>
  <si>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</si>
  <si>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</si>
  <si>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</si>
  <si>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</si>
  <si>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</si>
  <si>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</si>
  <si>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</si>
  <si>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</si>
  <si>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</si>
  <si>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</si>
  <si>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</si>
  <si>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</si>
  <si>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</si>
  <si>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</si>
  <si>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</si>
  <si>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</si>
  <si>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</si>
  <si>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</si>
  <si>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</si>
  <si>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</si>
  <si>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</si>
  <si>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「施設全体の減価償却の状況」を示す①有形固定資産減価償却率は類似団体平均より低いものの前年度より増加しており、今後さらに増加する予定である。
 「管路の経年化の状況」を示す②管路経年化率については、過去に布設した管路が耐用年数を超えてきており、今後さらに増加することになる。
 「管路の更新投資の実施状況」を示す③管路更新率は老朽化の進んだ施設の更新のため前年度より伸びており、今後もアセットマネジメントに基づいて適切に更新事業を実施する必要がある。</t>
    <rPh sb="100" eb="102">
      <t>カコ</t>
    </rPh>
    <rPh sb="103" eb="105">
      <t>フセツ</t>
    </rPh>
    <rPh sb="107" eb="109">
      <t>カンロ</t>
    </rPh>
    <rPh sb="110" eb="112">
      <t>タイヨウ</t>
    </rPh>
    <rPh sb="112" eb="114">
      <t>ネンスウ</t>
    </rPh>
    <rPh sb="115" eb="116">
      <t>コ</t>
    </rPh>
    <rPh sb="123" eb="125">
      <t>コンゴ</t>
    </rPh>
    <rPh sb="128" eb="130">
      <t>ゾウカ</t>
    </rPh>
    <rPh sb="164" eb="167">
      <t>ロウキュウカ</t>
    </rPh>
    <rPh sb="168" eb="169">
      <t>スス</t>
    </rPh>
    <rPh sb="171" eb="173">
      <t>シセツ</t>
    </rPh>
    <rPh sb="174" eb="176">
      <t>コウシン</t>
    </rPh>
    <rPh sb="190" eb="192">
      <t>コンゴ</t>
    </rPh>
    <phoneticPr fontId="4"/>
  </si>
  <si>
    <t>　現状では、経営状態は概ね健全であるといえるが、土地区画整理事業に伴う新たな配水管布設事業、老朽化した既存施設の更新、耐震化事業等の実施が必要となる一方で、有収水量が、減少しており、給水収益の減少が予想される。今後は、計画的な更新と経営基盤の強化等を図る必要がある。</t>
    <rPh sb="1" eb="3">
      <t>ゲンジョウ</t>
    </rPh>
    <rPh sb="6" eb="8">
      <t>ケイエイ</t>
    </rPh>
    <rPh sb="8" eb="10">
      <t>ジョウタイ</t>
    </rPh>
    <rPh sb="11" eb="12">
      <t>オオム</t>
    </rPh>
    <rPh sb="13" eb="15">
      <t>ケンゼン</t>
    </rPh>
    <rPh sb="78" eb="80">
      <t>ユウシュウ</t>
    </rPh>
    <rPh sb="80" eb="82">
      <t>スイリョウ</t>
    </rPh>
    <rPh sb="91" eb="93">
      <t>キュウスイ</t>
    </rPh>
    <rPh sb="93" eb="95">
      <t>シュウエキ</t>
    </rPh>
    <rPh sb="96" eb="98">
      <t>ゲンショウ</t>
    </rPh>
    <rPh sb="99" eb="101">
      <t>ヨソウ</t>
    </rPh>
    <rPh sb="105" eb="107">
      <t>コンゴ</t>
    </rPh>
    <phoneticPr fontId="4"/>
  </si>
  <si>
    <t xml:space="preserve"> 「経常損益」を示す①経常収支比率、②累積欠損金、④企業債残高対給水収益比率、⑤料金回収率、⑥給水原価ともに良好であり、経営状態は健全性を保っているといえる。しかし経常収支比率は漸減傾向となっており、今後の動向を注視する必要がある。
　「施設の効率性」を示す⑦施設利用率はほぼ前年並みで類似団体平均値を下回っているが、今後も給水人口は増加する見込みであり、また緊急時の給水を確保するために現有の施設を維持することは必要と考えている。</t>
    <rPh sb="19" eb="21">
      <t>ルイセキ</t>
    </rPh>
    <rPh sb="21" eb="23">
      <t>ケッソン</t>
    </rPh>
    <rPh sb="23" eb="24">
      <t>キン</t>
    </rPh>
    <rPh sb="54" eb="56">
      <t>リョウコウ</t>
    </rPh>
    <rPh sb="89" eb="91">
      <t>ゼンゲン</t>
    </rPh>
    <rPh sb="91" eb="93">
      <t>ケイコウ</t>
    </rPh>
    <rPh sb="100" eb="102">
      <t>コンゴ</t>
    </rPh>
    <rPh sb="103" eb="105">
      <t>ドウコウ</t>
    </rPh>
    <rPh sb="106" eb="108">
      <t>チュウシ</t>
    </rPh>
    <rPh sb="110" eb="112">
      <t>ヒツヨウ</t>
    </rPh>
    <rPh sb="128" eb="130">
      <t>ビゲン</t>
    </rPh>
    <rPh sb="138" eb="140">
      <t>ゼンネン</t>
    </rPh>
    <rPh sb="140" eb="141">
      <t>ナ</t>
    </rPh>
    <rPh sb="143" eb="145">
      <t>ルイジ</t>
    </rPh>
    <rPh sb="145" eb="147">
      <t>ダンタイ</t>
    </rPh>
    <rPh sb="147" eb="150">
      <t>ヘイキンチ</t>
    </rPh>
    <rPh sb="151" eb="153">
      <t>シタマワ</t>
    </rPh>
    <rPh sb="159" eb="161">
      <t>コンゴ</t>
    </rPh>
    <rPh sb="162" eb="166">
      <t>キュウスイジンコウ</t>
    </rPh>
    <rPh sb="167" eb="169">
      <t>ゾウカ</t>
    </rPh>
    <rPh sb="171" eb="173">
      <t>ミコ</t>
    </rPh>
    <rPh sb="180" eb="183">
      <t>キンキュウジ</t>
    </rPh>
    <rPh sb="184" eb="186">
      <t>キュウスイ</t>
    </rPh>
    <rPh sb="187" eb="189">
      <t>カクホ</t>
    </rPh>
    <rPh sb="194" eb="196">
      <t>ゲンユウ</t>
    </rPh>
    <rPh sb="197" eb="199">
      <t>シセツ</t>
    </rPh>
    <rPh sb="200" eb="202">
      <t>イジ</t>
    </rPh>
    <rPh sb="207" eb="209">
      <t>ヒツヨウ</t>
    </rPh>
    <rPh sb="210" eb="2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</si>
</sst>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0.71</c:v>
                </c:pt>
                <c:pt idx="1">
                  <c:v>0</c:v>
                </c:pt>
                <c:pt idx="2" formatCode="#,##0.00;&quot;△&quot;#,##0.00;&quot;-&quot;">
                  <c:v>0.24</c:v>
                </c:pt>
                <c:pt idx="3" formatCode="#,##0.00;&quot;△&quot;#,##0.00;&quot;-&quot;">
                  <c:v>0.53</c:v>
                </c:pt>
                <c:pt idx="4" formatCode="#,##0.00;&quot;△&quot;#,##0.00;&quot;-&quot;">
                  <c:v>1.43</c:v>
                </c:pt>
              </c:numCache>
            </c:numRef>
          </c:val>
          <c:extLst>
            <c:ext xmlns:c16="http://schemas.microsoft.com/office/drawing/2014/chart" uri="{C3380CC4-5D6E-409C-BE32-E72D297353CC}">
              <c16:uniqueId val="{00000000-D62F-48A6-9C7F-5822B94032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D62F-48A6-9C7F-5822B94032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123.1</c:v>
                </c:pt>
                <c:pt idx="1">
                  <c:v>116.5</c:v>
                </c:pt>
                <c:pt idx="2">
                  <c:v>121.08</c:v>
                </c:pt>
                <c:pt idx="3">
                  <c:v>118.8</c:v>
                </c:pt>
                <c:pt idx="4">
                  <c:v>115.98</c:v>
                </c:pt>
              </c:numCache>
            </c:numRef>
          </c:val>
          <c:extLst>
            <c:ext xmlns:c16="http://schemas.microsoft.com/office/drawing/2014/chart" uri="{C3380CC4-5D6E-409C-BE32-E72D297353CC}">
              <c16:uniqueId val="{00000000-0947-4055-93C0-E6E2EFC873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0947-4055-93C0-E6E2EFC873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42.82</c:v>
                </c:pt>
                <c:pt idx="1">
                  <c:v>43.94</c:v>
                </c:pt>
                <c:pt idx="2">
                  <c:v>45.21</c:v>
                </c:pt>
                <c:pt idx="3">
                  <c:v>45.24</c:v>
                </c:pt>
                <c:pt idx="4">
                  <c:v>46.39</c:v>
                </c:pt>
              </c:numCache>
            </c:numRef>
          </c:val>
          <c:extLst>
            <c:ext xmlns:c16="http://schemas.microsoft.com/office/drawing/2014/chart" uri="{C3380CC4-5D6E-409C-BE32-E72D297353CC}">
              <c16:uniqueId val="{00000000-30F1-4EBF-83CB-0C8D53C0E5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30F1-4EBF-83CB-0C8D53C0E5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quot;-&quot;">
                  <c:v>6.36</c:v>
                </c:pt>
                <c:pt idx="4" formatCode="#,##0.00;&quot;△&quot;#,##0.00;&quot;-&quot;">
                  <c:v>14.29</c:v>
                </c:pt>
              </c:numCache>
            </c:numRef>
          </c:val>
          <c:extLst>
            <c:ext xmlns:c16="http://schemas.microsoft.com/office/drawing/2014/chart" uri="{C3380CC4-5D6E-409C-BE32-E72D297353CC}">
              <c16:uniqueId val="{00000000-5688-4F57-850D-CD3B97DFB3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688-4F57-850D-CD3B97DFB3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50-4A18-B561-E0FC6A2F59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E50-4A18-B561-E0FC6A2F59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671.94</c:v>
                </c:pt>
                <c:pt idx="1">
                  <c:v>715.13</c:v>
                </c:pt>
                <c:pt idx="2">
                  <c:v>821.56</c:v>
                </c:pt>
                <c:pt idx="3">
                  <c:v>584.88</c:v>
                </c:pt>
                <c:pt idx="4">
                  <c:v>696.41</c:v>
                </c:pt>
              </c:numCache>
            </c:numRef>
          </c:val>
          <c:extLst>
            <c:ext xmlns:c16="http://schemas.microsoft.com/office/drawing/2014/chart" uri="{C3380CC4-5D6E-409C-BE32-E72D297353CC}">
              <c16:uniqueId val="{00000000-BFD7-4D41-9E2A-A4D44DF2F8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BFD7-4D41-9E2A-A4D44DF2F8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173.04</c:v>
                </c:pt>
                <c:pt idx="1">
                  <c:v>174.26</c:v>
                </c:pt>
                <c:pt idx="2">
                  <c:v>172.19</c:v>
                </c:pt>
                <c:pt idx="3">
                  <c:v>173.87</c:v>
                </c:pt>
                <c:pt idx="4">
                  <c:v>168.08</c:v>
                </c:pt>
              </c:numCache>
            </c:numRef>
          </c:val>
          <c:extLst>
            <c:ext xmlns:c16="http://schemas.microsoft.com/office/drawing/2014/chart" uri="{C3380CC4-5D6E-409C-BE32-E72D297353CC}">
              <c16:uniqueId val="{00000000-3A8D-4B00-AEB8-635CF79D6B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3A8D-4B00-AEB8-635CF79D6B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128.03</c:v>
                </c:pt>
                <c:pt idx="1">
                  <c:v>118.77</c:v>
                </c:pt>
                <c:pt idx="2">
                  <c:v>124.52</c:v>
                </c:pt>
                <c:pt idx="3">
                  <c:v>122</c:v>
                </c:pt>
                <c:pt idx="4">
                  <c:v>118.34</c:v>
                </c:pt>
              </c:numCache>
            </c:numRef>
          </c:val>
          <c:extLst>
            <c:ext xmlns:c16="http://schemas.microsoft.com/office/drawing/2014/chart" uri="{C3380CC4-5D6E-409C-BE32-E72D297353CC}">
              <c16:uniqueId val="{00000000-E9BD-4227-B62E-E779334FAE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9BD-4227-B62E-E779334FAE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88.29</c:v>
                </c:pt>
                <c:pt idx="1">
                  <c:v>95.44</c:v>
                </c:pt>
                <c:pt idx="2">
                  <c:v>90.19</c:v>
                </c:pt>
                <c:pt idx="3">
                  <c:v>93.65</c:v>
                </c:pt>
                <c:pt idx="4">
                  <c:v>95.17</c:v>
                </c:pt>
              </c:numCache>
            </c:numRef>
          </c:val>
          <c:extLst>
            <c:ext xmlns:c16="http://schemas.microsoft.com/office/drawing/2014/chart" uri="{C3380CC4-5D6E-409C-BE32-E72D297353CC}">
              <c16:uniqueId val="{00000000-B565-4F64-9B86-025D2F21AB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B565-4F64-9B86-025D2F21AB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58.31</c:v>
                </c:pt>
                <c:pt idx="1">
                  <c:v>60.75</c:v>
                </c:pt>
                <c:pt idx="2">
                  <c:v>53.14</c:v>
                </c:pt>
                <c:pt idx="3">
                  <c:v>51.24</c:v>
                </c:pt>
                <c:pt idx="4">
                  <c:v>51.5</c:v>
                </c:pt>
              </c:numCache>
            </c:numRef>
          </c:val>
          <c:extLst>
            <c:ext xmlns:c16="http://schemas.microsoft.com/office/drawing/2014/chart" uri="{C3380CC4-5D6E-409C-BE32-E72D297353CC}">
              <c16:uniqueId val="{00000000-0631-4667-9003-9FC78BD67F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0631-4667-9003-9FC78BD67F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95.52</c:v>
                </c:pt>
                <c:pt idx="1">
                  <c:v>92.94</c:v>
                </c:pt>
                <c:pt idx="2">
                  <c:v>99.23</c:v>
                </c:pt>
                <c:pt idx="3">
                  <c:v>98.18</c:v>
                </c:pt>
                <c:pt idx="4">
                  <c:v>97.49</c:v>
                </c:pt>
              </c:numCache>
            </c:numRef>
          </c:val>
          <c:extLst>
            <c:ext xmlns:c16="http://schemas.microsoft.com/office/drawing/2014/chart" uri="{C3380CC4-5D6E-409C-BE32-E72D297353CC}">
              <c16:uniqueId val="{00000000-F992-4687-B81A-605FC8D584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F992-4687-B81A-605FC8D584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野々市市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52912</v>
      </c>
      <c r="AM8" s="61"/>
      <c r="AN8" s="61"/>
      <c r="AO8" s="61"/>
      <c r="AP8" s="61"/>
      <c r="AQ8" s="61"/>
      <c r="AR8" s="61"/>
      <c r="AS8" s="61"/>
      <c r="AT8" s="52">
        <f>データ!$S$6</f>
        <v>13.56</v>
      </c>
      <c r="AU8" s="53"/>
      <c r="AV8" s="53"/>
      <c r="AW8" s="53"/>
      <c r="AX8" s="53"/>
      <c r="AY8" s="53"/>
      <c r="AZ8" s="53"/>
      <c r="BA8" s="53"/>
      <c r="BB8" s="54">
        <f>データ!$T$6</f>
        <v>3902.06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86.94</v>
      </c>
      <c r="J10" s="53"/>
      <c r="K10" s="53"/>
      <c r="L10" s="53"/>
      <c r="M10" s="53"/>
      <c r="N10" s="53"/>
      <c r="O10" s="64"/>
      <c r="P10" s="54">
        <f>データ!$P$6</f>
        <v>98.91</v>
      </c>
      <c r="Q10" s="54"/>
      <c r="R10" s="54"/>
      <c r="S10" s="54"/>
      <c r="T10" s="54"/>
      <c r="U10" s="54"/>
      <c r="V10" s="54"/>
      <c r="W10" s="61">
        <f>データ!$Q$6</f>
        <v>2123</v>
      </c>
      <c r="X10" s="61"/>
      <c r="Y10" s="61"/>
      <c r="Z10" s="61"/>
      <c r="AA10" s="61"/>
      <c r="AB10" s="61"/>
      <c r="AC10" s="61"/>
      <c r="AD10" s="2"/>
      <c r="AE10" s="2"/>
      <c r="AF10" s="2"/>
      <c r="AG10" s="2"/>
      <c r="AH10" s="4"/>
      <c r="AI10" s="4"/>
      <c r="AJ10" s="4"/>
      <c r="AK10" s="4"/>
      <c r="AL10" s="61">
        <f>データ!$U$6</f>
        <v>52428</v>
      </c>
      <c r="AM10" s="61"/>
      <c r="AN10" s="61"/>
      <c r="AO10" s="61"/>
      <c r="AP10" s="61"/>
      <c r="AQ10" s="61"/>
      <c r="AR10" s="61"/>
      <c r="AS10" s="61"/>
      <c r="AT10" s="52">
        <f>データ!$V$6</f>
        <v>11.63</v>
      </c>
      <c r="AU10" s="53"/>
      <c r="AV10" s="53"/>
      <c r="AW10" s="53"/>
      <c r="AX10" s="53"/>
      <c r="AY10" s="53"/>
      <c r="AZ10" s="53"/>
      <c r="BA10" s="53"/>
      <c r="BB10" s="54">
        <f>データ!$W$6</f>
        <v>4508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0ldBzzrPHS7HKSBoVmEpmxF10H75Psm4GGKbXm/retTFuVUv/vdlq5xHWUK/f4nKRNE6XfsoOnCeq5qTuv8kQ==" saltValue="Sp+xj5rNnJt6H1oj2ZjN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172120</v>
      </c>
      <c r="D6" s="34">
        <f t="shared" si="3"/>
        <v>46</v>
      </c>
      <c r="E6" s="34">
        <f t="shared" si="3"/>
        <v>1</v>
      </c>
      <c r="F6" s="34">
        <f t="shared" si="3"/>
        <v>0</v>
      </c>
      <c r="G6" s="34">
        <f t="shared" si="3"/>
        <v>1</v>
      </c>
      <c r="H6" s="34" t="str">
        <f t="shared" si="3"/>
        <v>石川県　野々市市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86.94</v>
      </c>
      <c r="P6" s="35">
        <f t="shared" si="3"/>
        <v>98.91</v>
      </c>
      <c r="Q6" s="35">
        <f t="shared" si="3"/>
        <v>2123</v>
      </c>
      <c r="R6" s="35">
        <f t="shared" si="3"/>
        <v>52912</v>
      </c>
      <c r="S6" s="35">
        <f t="shared" si="3"/>
        <v>13.56</v>
      </c>
      <c r="T6" s="35">
        <f t="shared" si="3"/>
        <v>3902.06</v>
      </c>
      <c r="U6" s="35">
        <f t="shared" si="3"/>
        <v>52428</v>
      </c>
      <c r="V6" s="35">
        <f t="shared" si="3"/>
        <v>11.63</v>
      </c>
      <c r="W6" s="35">
        <f t="shared" si="3"/>
        <v>4508</v>
      </c>
      <c r="X6" s="36">
        <f>IF(X7="",NA(),X7)</f>
        <v>123.1</v>
      </c>
      <c r="Y6" s="36">
        <f t="shared" ref="Y6:AG6" si="4">IF(Y7="",NA(),Y7)</f>
        <v>116.5</v>
      </c>
      <c r="Z6" s="36">
        <f t="shared" si="4"/>
        <v>121.08</v>
      </c>
      <c r="AA6" s="36">
        <f t="shared" si="4"/>
        <v>118.8</v>
      </c>
      <c r="AB6" s="36">
        <f t="shared" si="4"/>
        <v>115.98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671.94</v>
      </c>
      <c r="AU6" s="36">
        <f t="shared" ref="AU6:BC6" si="6">IF(AU7="",NA(),AU7)</f>
        <v>715.13</v>
      </c>
      <c r="AV6" s="36">
        <f t="shared" si="6"/>
        <v>821.56</v>
      </c>
      <c r="AW6" s="36">
        <f t="shared" si="6"/>
        <v>584.88</v>
      </c>
      <c r="AX6" s="36">
        <f t="shared" si="6"/>
        <v>696.41</v>
      </c>
      <c r="AY6" s="36">
        <f t="shared" si="6"/>
        <v>346.59</v>
      </c>
      <c r="AZ6" s="36">
        <f t="shared" si="6"/>
        <v>357.82</v>
      </c>
      <c r="BA6" s="36">
        <f t="shared" si="6"/>
        <v>355.5</v>
      </c>
      <c r="BB6" s="36">
        <f t="shared" si="6"/>
        <v>349.83</v>
      </c>
      <c r="BC6" s="36">
        <f t="shared" si="6"/>
        <v>360.86</v>
      </c>
      <c r="BD6" s="35" t="str">
        <f>IF(BD7="","",IF(BD7="-","【-】","【"&amp;SUBSTITUTE(TEXT(BD7,"#,##0.00"),"-","△")&amp;"】"))</f>
        <v>【264.97】</v>
      </c>
      <c r="BE6" s="36">
        <f>IF(BE7="",NA(),BE7)</f>
        <v>173.04</v>
      </c>
      <c r="BF6" s="36">
        <f t="shared" ref="BF6:BN6" si="7">IF(BF7="",NA(),BF7)</f>
        <v>174.26</v>
      </c>
      <c r="BG6" s="36">
        <f t="shared" si="7"/>
        <v>172.19</v>
      </c>
      <c r="BH6" s="36">
        <f t="shared" si="7"/>
        <v>173.87</v>
      </c>
      <c r="BI6" s="36">
        <f t="shared" si="7"/>
        <v>168.08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128.03</v>
      </c>
      <c r="BQ6" s="36">
        <f t="shared" ref="BQ6:BY6" si="8">IF(BQ7="",NA(),BQ7)</f>
        <v>118.77</v>
      </c>
      <c r="BR6" s="36">
        <f t="shared" si="8"/>
        <v>124.52</v>
      </c>
      <c r="BS6" s="36">
        <f t="shared" si="8"/>
        <v>122</v>
      </c>
      <c r="BT6" s="36">
        <f t="shared" si="8"/>
        <v>118.34</v>
      </c>
      <c r="BU6" s="36">
        <f t="shared" si="8"/>
        <v>105.71</v>
      </c>
      <c r="BV6" s="36">
        <f t="shared" si="8"/>
        <v>106.01</v>
      </c>
      <c r="BW6" s="36">
        <f t="shared" si="8"/>
        <v>104.57</v>
      </c>
      <c r="BX6" s="36">
        <f t="shared" si="8"/>
        <v>103.54</v>
      </c>
      <c r="BY6" s="36">
        <f t="shared" si="8"/>
        <v>103.32</v>
      </c>
      <c r="BZ6" s="35" t="str">
        <f>IF(BZ7="","",IF(BZ7="-","【-】","【"&amp;SUBSTITUTE(TEXT(BZ7,"#,##0.00"),"-","△")&amp;"】"))</f>
        <v>【103.24】</v>
      </c>
      <c r="CA6" s="36">
        <f>IF(CA7="",NA(),CA7)</f>
        <v>88.29</v>
      </c>
      <c r="CB6" s="36">
        <f t="shared" ref="CB6:CJ6" si="9">IF(CB7="",NA(),CB7)</f>
        <v>95.44</v>
      </c>
      <c r="CC6" s="36">
        <f t="shared" si="9"/>
        <v>90.19</v>
      </c>
      <c r="CD6" s="36">
        <f t="shared" si="9"/>
        <v>93.65</v>
      </c>
      <c r="CE6" s="36">
        <f t="shared" si="9"/>
        <v>95.17</v>
      </c>
      <c r="CF6" s="36">
        <f t="shared" si="9"/>
        <v>162.15</v>
      </c>
      <c r="CG6" s="36">
        <f t="shared" si="9"/>
        <v>162.24</v>
      </c>
      <c r="CH6" s="36">
        <f t="shared" si="9"/>
        <v>165.47</v>
      </c>
      <c r="CI6" s="36">
        <f t="shared" si="9"/>
        <v>167.46</v>
      </c>
      <c r="CJ6" s="36">
        <f t="shared" si="9"/>
        <v>168.56</v>
      </c>
      <c r="CK6" s="35" t="str">
        <f>IF(CK7="","",IF(CK7="-","【-】","【"&amp;SUBSTITUTE(TEXT(CK7,"#,##0.00"),"-","△")&amp;"】"))</f>
        <v>【168.38】</v>
      </c>
      <c r="CL6" s="36">
        <f>IF(CL7="",NA(),CL7)</f>
        <v>58.31</v>
      </c>
      <c r="CM6" s="36">
        <f t="shared" ref="CM6:CU6" si="10">IF(CM7="",NA(),CM7)</f>
        <v>60.75</v>
      </c>
      <c r="CN6" s="36">
        <f t="shared" si="10"/>
        <v>53.14</v>
      </c>
      <c r="CO6" s="36">
        <f t="shared" si="10"/>
        <v>51.24</v>
      </c>
      <c r="CP6" s="36">
        <f t="shared" si="10"/>
        <v>51.5</v>
      </c>
      <c r="CQ6" s="36">
        <f t="shared" si="10"/>
        <v>59.34</v>
      </c>
      <c r="CR6" s="36">
        <f t="shared" si="10"/>
        <v>59.11</v>
      </c>
      <c r="CS6" s="36">
        <f t="shared" si="10"/>
        <v>59.74</v>
      </c>
      <c r="CT6" s="36">
        <f t="shared" si="10"/>
        <v>59.46</v>
      </c>
      <c r="CU6" s="36">
        <f t="shared" si="10"/>
        <v>59.51</v>
      </c>
      <c r="CV6" s="35" t="str">
        <f>IF(CV7="","",IF(CV7="-","【-】","【"&amp;SUBSTITUTE(TEXT(CV7,"#,##0.00"),"-","△")&amp;"】"))</f>
        <v>【60.00】</v>
      </c>
      <c r="CW6" s="36">
        <f>IF(CW7="",NA(),CW7)</f>
        <v>95.52</v>
      </c>
      <c r="CX6" s="36">
        <f t="shared" ref="CX6:DF6" si="11">IF(CX7="",NA(),CX7)</f>
        <v>92.94</v>
      </c>
      <c r="CY6" s="36">
        <f t="shared" si="11"/>
        <v>99.23</v>
      </c>
      <c r="CZ6" s="36">
        <f t="shared" si="11"/>
        <v>98.18</v>
      </c>
      <c r="DA6" s="36">
        <f t="shared" si="11"/>
        <v>97.49</v>
      </c>
      <c r="DB6" s="36">
        <f t="shared" si="11"/>
        <v>87.74</v>
      </c>
      <c r="DC6" s="36">
        <f t="shared" si="11"/>
        <v>87.91</v>
      </c>
      <c r="DD6" s="36">
        <f t="shared" si="11"/>
        <v>87.28</v>
      </c>
      <c r="DE6" s="36">
        <f t="shared" si="11"/>
        <v>87.41</v>
      </c>
      <c r="DF6" s="36">
        <f t="shared" si="11"/>
        <v>87.08</v>
      </c>
      <c r="DG6" s="35" t="str">
        <f>IF(DG7="","",IF(DG7="-","【-】","【"&amp;SUBSTITUTE(TEXT(DG7,"#,##0.00"),"-","△")&amp;"】"))</f>
        <v>【89.80】</v>
      </c>
      <c r="DH6" s="36">
        <f>IF(DH7="",NA(),DH7)</f>
        <v>42.82</v>
      </c>
      <c r="DI6" s="36">
        <f t="shared" ref="DI6:DQ6" si="12">IF(DI7="",NA(),DI7)</f>
        <v>43.94</v>
      </c>
      <c r="DJ6" s="36">
        <f t="shared" si="12"/>
        <v>45.21</v>
      </c>
      <c r="DK6" s="36">
        <f t="shared" si="12"/>
        <v>45.24</v>
      </c>
      <c r="DL6" s="36">
        <f t="shared" si="12"/>
        <v>46.39</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5">
        <f t="shared" ref="DT6:EB6" si="13">IF(DT7="",NA(),DT7)</f>
        <v>0</v>
      </c>
      <c r="DU6" s="35">
        <f t="shared" si="13"/>
        <v>0</v>
      </c>
      <c r="DV6" s="36">
        <f t="shared" si="13"/>
        <v>6.36</v>
      </c>
      <c r="DW6" s="36">
        <f t="shared" si="13"/>
        <v>14.29</v>
      </c>
      <c r="DX6" s="36">
        <f t="shared" si="13"/>
        <v>10.93</v>
      </c>
      <c r="DY6" s="36">
        <f t="shared" si="13"/>
        <v>13.39</v>
      </c>
      <c r="DZ6" s="36">
        <f t="shared" si="13"/>
        <v>14.48</v>
      </c>
      <c r="EA6" s="36">
        <f t="shared" si="13"/>
        <v>16.27</v>
      </c>
      <c r="EB6" s="36">
        <f t="shared" si="13"/>
        <v>17.11</v>
      </c>
      <c r="EC6" s="35" t="str">
        <f>IF(EC7="","",IF(EC7="-","【-】","【"&amp;SUBSTITUTE(TEXT(EC7,"#,##0.00"),"-","△")&amp;"】"))</f>
        <v>【19.44】</v>
      </c>
      <c r="ED6" s="36">
        <f>IF(ED7="",NA(),ED7)</f>
        <v>0.71</v>
      </c>
      <c r="EE6" s="35">
        <f t="shared" ref="EE6:EM6" si="14">IF(EE7="",NA(),EE7)</f>
        <v>0</v>
      </c>
      <c r="EF6" s="36">
        <f t="shared" si="14"/>
        <v>0.24</v>
      </c>
      <c r="EG6" s="36">
        <f t="shared" si="14"/>
        <v>0.53</v>
      </c>
      <c r="EH6" s="36">
        <f t="shared" si="14"/>
        <v>1.43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172120</v>
      </c>
      <c r="D7" s="38">
        <v>46</v>
      </c>
      <c r="E7" s="38">
        <v>1</v>
      </c>
      <c r="F7" s="38">
        <v>0</v>
      </c>
      <c r="G7" s="38">
        <v>1</v>
      </c>
      <c r="H7" s="38" t="s">
        <v>93</v>
      </c>
      <c r="I7" s="38" t="s">
        <v>94</v>
      </c>
      <c r="J7" s="38" t="s">
        <v>95</v>
      </c>
      <c r="K7" s="38" t="s">
        <v>96</v>
      </c>
      <c r="L7" s="38" t="s">
        <v>97</v>
      </c>
      <c r="M7" s="38" t="s">
        <v>98</v>
      </c>
      <c r="N7" s="39" t="s">
        <v>99</v>
      </c>
      <c r="O7" s="39">
        <v>86.94</v>
      </c>
      <c r="P7" s="39">
        <v>98.91</v>
      </c>
      <c r="Q7" s="39">
        <v>2123</v>
      </c>
      <c r="R7" s="39">
        <v>52912</v>
      </c>
      <c r="S7" s="39">
        <v>13.56</v>
      </c>
      <c r="T7" s="39">
        <v>3902.06</v>
      </c>
      <c r="U7" s="39">
        <v>52428</v>
      </c>
      <c r="V7" s="39">
        <v>11.63</v>
      </c>
      <c r="W7" s="39">
        <v>4508</v>
      </c>
      <c r="X7" s="39">
        <v>123.1</v>
      </c>
      <c r="Y7" s="39">
        <v>116.5</v>
      </c>
      <c r="Z7" s="39">
        <v>121.08</v>
      </c>
      <c r="AA7" s="39">
        <v>118.8</v>
      </c>
      <c r="AB7" s="39">
        <v>115.98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671.94</v>
      </c>
      <c r="AU7" s="39">
        <v>715.13</v>
      </c>
      <c r="AV7" s="39">
        <v>821.56</v>
      </c>
      <c r="AW7" s="39">
        <v>584.88</v>
      </c>
      <c r="AX7" s="39">
        <v>696.41</v>
      </c>
      <c r="AY7" s="39">
        <v>346.59</v>
      </c>
      <c r="AZ7" s="39">
        <v>357.82</v>
      </c>
      <c r="BA7" s="39">
        <v>355.5</v>
      </c>
      <c r="BB7" s="39">
        <v>349.83</v>
      </c>
      <c r="BC7" s="39">
        <v>360.86</v>
      </c>
      <c r="BD7" s="39">
        <v>264.97000000000003</v>
      </c>
      <c r="BE7" s="39">
        <v>173.04</v>
      </c>
      <c r="BF7" s="39">
        <v>174.26</v>
      </c>
      <c r="BG7" s="39">
        <v>172.19</v>
      </c>
      <c r="BH7" s="39">
        <v>173.87</v>
      </c>
      <c r="BI7" s="39">
        <v>168.08</v>
      </c>
      <c r="BJ7" s="39">
        <v>312.02999999999997</v>
      </c>
      <c r="BK7" s="39">
        <v>307.45999999999998</v>
      </c>
      <c r="BL7" s="39">
        <v>312.58</v>
      </c>
      <c r="BM7" s="39">
        <v>314.87</v>
      </c>
      <c r="BN7" s="39">
        <v>309.27999999999997</v>
      </c>
      <c r="BO7" s="39">
        <v>266.61</v>
      </c>
      <c r="BP7" s="39">
        <v>128.03</v>
      </c>
      <c r="BQ7" s="39">
        <v>118.77</v>
      </c>
      <c r="BR7" s="39">
        <v>124.52</v>
      </c>
      <c r="BS7" s="39">
        <v>122</v>
      </c>
      <c r="BT7" s="39">
        <v>118.34</v>
      </c>
      <c r="BU7" s="39">
        <v>105.71</v>
      </c>
      <c r="BV7" s="39">
        <v>106.01</v>
      </c>
      <c r="BW7" s="39">
        <v>104.57</v>
      </c>
      <c r="BX7" s="39">
        <v>103.54</v>
      </c>
      <c r="BY7" s="39">
        <v>103.32</v>
      </c>
      <c r="BZ7" s="39">
        <v>103.24</v>
      </c>
      <c r="CA7" s="39">
        <v>88.29</v>
      </c>
      <c r="CB7" s="39">
        <v>95.44</v>
      </c>
      <c r="CC7" s="39">
        <v>90.19</v>
      </c>
      <c r="CD7" s="39">
        <v>93.65</v>
      </c>
      <c r="CE7" s="39">
        <v>95.17</v>
      </c>
      <c r="CF7" s="39">
        <v>162.15</v>
      </c>
      <c r="CG7" s="39">
        <v>162.24</v>
      </c>
      <c r="CH7" s="39">
        <v>165.47</v>
      </c>
      <c r="CI7" s="39">
        <v>167.46</v>
      </c>
      <c r="CJ7" s="39">
        <v>168.56</v>
      </c>
      <c r="CK7" s="39">
        <v>168.38</v>
      </c>
      <c r="CL7" s="39">
        <v>58.31</v>
      </c>
      <c r="CM7" s="39">
        <v>60.75</v>
      </c>
      <c r="CN7" s="39">
        <v>53.14</v>
      </c>
      <c r="CO7" s="39">
        <v>51.24</v>
      </c>
      <c r="CP7" s="39">
        <v>51.5</v>
      </c>
      <c r="CQ7" s="39">
        <v>59.34</v>
      </c>
      <c r="CR7" s="39">
        <v>59.11</v>
      </c>
      <c r="CS7" s="39">
        <v>59.74</v>
      </c>
      <c r="CT7" s="39">
        <v>59.46</v>
      </c>
      <c r="CU7" s="39">
        <v>59.51</v>
      </c>
      <c r="CV7" s="39">
        <v>60</v>
      </c>
      <c r="CW7" s="39">
        <v>95.52</v>
      </c>
      <c r="CX7" s="39">
        <v>92.94</v>
      </c>
      <c r="CY7" s="39">
        <v>99.23</v>
      </c>
      <c r="CZ7" s="39">
        <v>98.18</v>
      </c>
      <c r="DA7" s="39">
        <v>97.49</v>
      </c>
      <c r="DB7" s="39">
        <v>87.74</v>
      </c>
      <c r="DC7" s="39">
        <v>87.91</v>
      </c>
      <c r="DD7" s="39">
        <v>87.28</v>
      </c>
      <c r="DE7" s="39">
        <v>87.41</v>
      </c>
      <c r="DF7" s="39">
        <v>87.08</v>
      </c>
      <c r="DG7" s="39">
        <v>89.8</v>
      </c>
      <c r="DH7" s="39">
        <v>42.82</v>
      </c>
      <c r="DI7" s="39">
        <v>43.94</v>
      </c>
      <c r="DJ7" s="39">
        <v>45.21</v>
      </c>
      <c r="DK7" s="39">
        <v>45.24</v>
      </c>
      <c r="DL7" s="39">
        <v>46.39</v>
      </c>
      <c r="DM7" s="39">
        <v>46.27</v>
      </c>
      <c r="DN7" s="39">
        <v>46.88</v>
      </c>
      <c r="DO7" s="39">
        <v>46.94</v>
      </c>
      <c r="DP7" s="39">
        <v>47.62</v>
      </c>
      <c r="DQ7" s="39">
        <v>48.55</v>
      </c>
      <c r="DR7" s="39">
        <v>49.59</v>
      </c>
      <c r="DS7" s="39">
        <v>0</v>
      </c>
      <c r="DT7" s="39">
        <v>0</v>
      </c>
      <c r="DU7" s="39">
        <v>0</v>
      </c>
      <c r="DV7" s="39">
        <v>6.36</v>
      </c>
      <c r="DW7" s="39">
        <v>14.29</v>
      </c>
      <c r="DX7" s="39">
        <v>10.93</v>
      </c>
      <c r="DY7" s="39">
        <v>13.39</v>
      </c>
      <c r="DZ7" s="39">
        <v>14.48</v>
      </c>
      <c r="EA7" s="39">
        <v>16.27</v>
      </c>
      <c r="EB7" s="39">
        <v>17.11</v>
      </c>
      <c r="EC7" s="39">
        <v>19.440000000000001</v>
      </c>
      <c r="ED7" s="39">
        <v>0.71</v>
      </c>
      <c r="EE7" s="39">
        <v>0</v>
      </c>
      <c r="EF7" s="39">
        <v>0.24</v>
      </c>
      <c r="EG7" s="39">
        <v>0.53</v>
      </c>
      <c r="EH7" s="39">
        <v>1.43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2020-12-04T02:07:45Z</dcterms:created>
  <dcterms:modified xsi:type="dcterms:W3CDTF">2021-02-08T05:43:41Z</dcterms:modified>
  <cp:category/>
  <cp:contentStatus/>
</cp:coreProperties>
</file>