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0 簡水\12川北町\"/>
    </mc:Choice>
  </mc:AlternateContent>
  <workbookProtection workbookAlgorithmName="SHA-512" workbookHashValue="dDaRmBaFOCrkdkGvGUqeQWDHFFWUETXtFITtv4xE5WTXIxabJUTpRu7hRYs1plv6FOcYpkWKeVebPtHVjNx2Nw==" workbookSaltValue="Knx4l0FlXcLcqjp7U8/+mg==" workbookSpinCount="100000" lockStructure="1"/>
  <bookViews>
    <workbookView xWindow="0" yWindow="0" windowWidth="15360" windowHeight="76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<sst xmlns="http://schemas.openxmlformats.org/spreadsheetml/2006/main" count="233" uniqueCount="118">
  <si>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</si>
  <si>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</si>
  <si>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</si>
  <si>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</si>
  <si>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</si>
  <si>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</si>
  <si>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</si>
  <si>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</si>
  <si>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</si>
  <si>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</si>
  <si>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</si>
  <si>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</si>
  <si>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</si>
  <si>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</si>
  <si>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</si>
  <si>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</si>
  <si>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</si>
  <si>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</si>
  <si>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</si>
  <si>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</si>
  <si>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</si>
  <si>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</si>
  <si>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</si>
  <si>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</si>
  <si>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</si>
  <si>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</si>
  <si>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</si>
  <si>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</si>
  <si>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</si>
  <si>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</si>
  <si>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</si>
  <si>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</si>
  <si>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</si>
  <si>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</si>
  <si>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</si>
  <si>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</si>
  <si>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</si>
  <si>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</si>
  <si>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</si>
  <si>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</si>
  <si>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</si>
  <si>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</si>
  <si>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</si>
  <si>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</si>
  <si>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</si>
  <si>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</si>
  <si>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</si>
  <si>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</si>
  <si>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</si>
  <si>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</si>
  <si>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</si>
  <si>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</si>
  <si>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</si>
  <si>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</si>
  <si>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</si>
  <si>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</si>
  <si>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</si>
  <si>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</si>
  <si>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</si>
  <si>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</si>
  <si>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</si>
  <si>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</si>
  <si>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</si>
  <si>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</si>
  <si>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</si>
  <si>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</si>
  <si>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</si>
  <si>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</si>
  <si>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</si>
  <si>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</si>
  <si>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</si>
  <si>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</si>
  <si>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</si>
  <si>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</si>
  <si>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</si>
  <si>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</si>
  <si>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</si>
  <si>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</si>
  <si>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</si>
  <si>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</si>
  <si>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</si>
  <si>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</si>
  <si>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</si>
  <si>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</si>
  <si>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</si>
  <si>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</si>
  <si>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</si>
  <si>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</si>
  <si>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</si>
  <si>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</si>
  <si>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</si>
  <si>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</si>
  <si>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</si>
  <si>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</si>
  <si>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</si>
  <si>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</si>
  <si>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川北町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</si>
  <si>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</si>
  <si>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</si>
  <si>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</si>
  <si>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</si>
  <si>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</si>
  <si>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</si>
  <si>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</si>
  <si>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</si>
  <si>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</si>
  <si>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</si>
  <si>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</si>
  <si>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</si>
  <si>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</si>
  <si>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</si>
  <si>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</si>
  <si>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</si>
  <si>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</si>
  <si>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</si>
  <si>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・当該年度における更新した管路延長は0のため当該値は0となる。老朽化した管路を適切に把握し、
順次更新を行っていくことが必要と考えている。</t>
    <phoneticPr fontId="4"/>
  </si>
  <si>
    <t>・遊休状態の施設も無く、安定した給水原価を維持
している。収益的収支比率については、単年度の収支としては黒字であるが、老朽化した管路の把握や、それらに対する更新作業等に充てる財源を確保するといった課題もあり、今後はこれらを踏まえてさらなる経営の健全性、効率性を高めていく必要がある。</t>
    <rPh sb="12" eb="14">
      <t>アンテイ</t>
    </rPh>
    <phoneticPr fontId="4"/>
  </si>
  <si>
    <t>・収益的収支比率について、100％を上回っており単年度の収支は黒字である。
・給水原価について、年間総有収水量に大きな変化は見られなかったが、臨時的な委託料の減少により給水原価が減少した。
・施設利用率について、遊休状態の施設は存在しな
いが、季節の需要の変動により大きく変わることか
ら、年間の平均値を示す当該値は類似団体の平均値
を下回っている。</t>
    <rPh sb="56" eb="57">
      <t>オオ</t>
    </rPh>
    <rPh sb="59" eb="61">
      <t>ヘンカ</t>
    </rPh>
    <rPh sb="62" eb="63">
      <t>ミ</t>
    </rPh>
    <rPh sb="71" eb="74">
      <t>リンジテキ</t>
    </rPh>
    <rPh sb="75" eb="78">
      <t>イタクリョウ</t>
    </rPh>
    <rPh sb="79" eb="81">
      <t>ゲンショウ</t>
    </rPh>
    <rPh sb="84" eb="86">
      <t>キュウスイ</t>
    </rPh>
    <rPh sb="86" eb="88">
      <t>ゲンカ</t>
    </rPh>
    <rPh sb="89" eb="9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</si>
</sst>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46-4EC8-BC02-A064A804C41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EA46-4EC8-BC02-A064A804C41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51.75</c:v>
                </c:pt>
                <c:pt idx="1">
                  <c:v>51.67</c:v>
                </c:pt>
                <c:pt idx="2">
                  <c:v>53.91</c:v>
                </c:pt>
                <c:pt idx="3">
                  <c:v>48.72</c:v>
                </c:pt>
                <c:pt idx="4">
                  <c:v>48.91</c:v>
                </c:pt>
              </c:numCache>
            </c:numRef>
          </c:val>
          <c:extLst>
            <c:ext xmlns:c16="http://schemas.microsoft.com/office/drawing/2014/chart" uri="{C3380CC4-5D6E-409C-BE32-E72D297353CC}">
              <c16:uniqueId val="{00000000-748A-48FB-AF5B-024F5F12ACF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748A-48FB-AF5B-024F5F12ACF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4F39-4189-8918-01859679BFD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4F39-4189-8918-01859679BFD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100.43</c:v>
                </c:pt>
                <c:pt idx="1">
                  <c:v>99.93</c:v>
                </c:pt>
                <c:pt idx="2">
                  <c:v>100.63</c:v>
                </c:pt>
                <c:pt idx="3">
                  <c:v>100.34</c:v>
                </c:pt>
                <c:pt idx="4">
                  <c:v>100.44</c:v>
                </c:pt>
              </c:numCache>
            </c:numRef>
          </c:val>
          <c:extLst>
            <c:ext xmlns:c16="http://schemas.microsoft.com/office/drawing/2014/chart" uri="{C3380CC4-5D6E-409C-BE32-E72D297353CC}">
              <c16:uniqueId val="{00000000-940F-4348-BC2F-2DDEB096A6B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940F-4348-BC2F-2DDEB096A6B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B2-40FA-BEAA-9B425951903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B2-40FA-BEAA-9B425951903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26-4EB3-A96B-74E3DF39FA5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26-4EB3-A96B-74E3DF39FA5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80-46AC-B492-9D715BED328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80-46AC-B492-9D715BED328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D7-41B0-B535-F54F07DF3EE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D7-41B0-B535-F54F07DF3EE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B1-4B7F-93B7-75781E5650D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1DB1-4B7F-93B7-75781E5650D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76.540000000000006</c:v>
                </c:pt>
                <c:pt idx="1">
                  <c:v>78.16</c:v>
                </c:pt>
                <c:pt idx="2">
                  <c:v>81.81</c:v>
                </c:pt>
                <c:pt idx="3">
                  <c:v>58.39</c:v>
                </c:pt>
                <c:pt idx="4">
                  <c:v>73.16</c:v>
                </c:pt>
              </c:numCache>
            </c:numRef>
          </c:val>
          <c:extLst>
            <c:ext xmlns:c16="http://schemas.microsoft.com/office/drawing/2014/chart" uri="{C3380CC4-5D6E-409C-BE32-E72D297353CC}">
              <c16:uniqueId val="{00000000-043A-4B36-8177-1CA7225965D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043A-4B36-8177-1CA7225965D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44.92</c:v>
                </c:pt>
                <c:pt idx="1">
                  <c:v>44.14</c:v>
                </c:pt>
                <c:pt idx="2">
                  <c:v>42.23</c:v>
                </c:pt>
                <c:pt idx="3">
                  <c:v>58.74</c:v>
                </c:pt>
                <c:pt idx="4">
                  <c:v>46.83</c:v>
                </c:pt>
              </c:numCache>
            </c:numRef>
          </c:val>
          <c:extLst>
            <c:ext xmlns:c16="http://schemas.microsoft.com/office/drawing/2014/chart" uri="{C3380CC4-5D6E-409C-BE32-E72D297353CC}">
              <c16:uniqueId val="{00000000-3427-4C8B-92C8-58112B8BEE6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3427-4C8B-92C8-58112B8BEE6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川北町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6184</v>
      </c>
      <c r="AM8" s="67"/>
      <c r="AN8" s="67"/>
      <c r="AO8" s="67"/>
      <c r="AP8" s="67"/>
      <c r="AQ8" s="67"/>
      <c r="AR8" s="67"/>
      <c r="AS8" s="67"/>
      <c r="AT8" s="66">
        <f>データ!$S$6</f>
        <v>14.64</v>
      </c>
      <c r="AU8" s="66"/>
      <c r="AV8" s="66"/>
      <c r="AW8" s="66"/>
      <c r="AX8" s="66"/>
      <c r="AY8" s="66"/>
      <c r="AZ8" s="66"/>
      <c r="BA8" s="66"/>
      <c r="BB8" s="66">
        <f>データ!$T$6</f>
        <v>422.4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500</v>
      </c>
      <c r="X10" s="67"/>
      <c r="Y10" s="67"/>
      <c r="Z10" s="67"/>
      <c r="AA10" s="67"/>
      <c r="AB10" s="67"/>
      <c r="AC10" s="67"/>
      <c r="AD10" s="2"/>
      <c r="AE10" s="2"/>
      <c r="AF10" s="2"/>
      <c r="AG10" s="2"/>
      <c r="AH10" s="2"/>
      <c r="AI10" s="2"/>
      <c r="AJ10" s="2"/>
      <c r="AK10" s="2"/>
      <c r="AL10" s="67">
        <f>データ!$U$6</f>
        <v>6156</v>
      </c>
      <c r="AM10" s="67"/>
      <c r="AN10" s="67"/>
      <c r="AO10" s="67"/>
      <c r="AP10" s="67"/>
      <c r="AQ10" s="67"/>
      <c r="AR10" s="67"/>
      <c r="AS10" s="67"/>
      <c r="AT10" s="66">
        <f>データ!$V$6</f>
        <v>2.08</v>
      </c>
      <c r="AU10" s="66"/>
      <c r="AV10" s="66"/>
      <c r="AW10" s="66"/>
      <c r="AX10" s="66"/>
      <c r="AY10" s="66"/>
      <c r="AZ10" s="66"/>
      <c r="BA10" s="66"/>
      <c r="BB10" s="66">
        <f>データ!$W$6</f>
        <v>2959.62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43</v>
      </c>
      <c r="O85" s="27" t="str">
        <f>データ!EN6</f>
        <v>【0.56】</v>
      </c>
    </row>
  </sheetData>
  <sheetProtection algorithmName="SHA-512" hashValue="cnx9tGv89Xe3Y4rIjIRLnCcU/PLdSYcTpkO+RfQw6GHLcpI+jV4uZnlnF/Scic6AFLPukWKziRvCO0Vx34iasA==" saltValue="T/O3AnCoMjQvc59zSIXM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173240</v>
      </c>
      <c r="D6" s="34">
        <f t="shared" si="3"/>
        <v>47</v>
      </c>
      <c r="E6" s="34">
        <f t="shared" si="3"/>
        <v>1</v>
      </c>
      <c r="F6" s="34">
        <f t="shared" si="3"/>
        <v>0</v>
      </c>
      <c r="G6" s="34">
        <f t="shared" si="3"/>
        <v>0</v>
      </c>
      <c r="H6" s="34" t="str">
        <f t="shared" si="3"/>
        <v>石川県　川北町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100</v>
      </c>
      <c r="Q6" s="35">
        <f t="shared" si="3"/>
        <v>500</v>
      </c>
      <c r="R6" s="35">
        <f t="shared" si="3"/>
        <v>6184</v>
      </c>
      <c r="S6" s="35">
        <f t="shared" si="3"/>
        <v>14.64</v>
      </c>
      <c r="T6" s="35">
        <f t="shared" si="3"/>
        <v>422.4</v>
      </c>
      <c r="U6" s="35">
        <f t="shared" si="3"/>
        <v>6156</v>
      </c>
      <c r="V6" s="35">
        <f t="shared" si="3"/>
        <v>2.08</v>
      </c>
      <c r="W6" s="35">
        <f t="shared" si="3"/>
        <v>2959.62</v>
      </c>
      <c r="X6" s="36">
        <f>IF(X7="",NA(),X7)</f>
        <v>100.43</v>
      </c>
      <c r="Y6" s="36">
        <f t="shared" ref="Y6:AG6" si="4">IF(Y7="",NA(),Y7)</f>
        <v>99.93</v>
      </c>
      <c r="Z6" s="36">
        <f t="shared" si="4"/>
        <v>100.63</v>
      </c>
      <c r="AA6" s="36">
        <f t="shared" si="4"/>
        <v>100.34</v>
      </c>
      <c r="AB6" s="36">
        <f t="shared" si="4"/>
        <v>100.44</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1280.18</v>
      </c>
      <c r="BK6" s="36">
        <f t="shared" si="7"/>
        <v>1346.23</v>
      </c>
      <c r="BL6" s="36">
        <f t="shared" si="7"/>
        <v>1295.06</v>
      </c>
      <c r="BM6" s="36">
        <f t="shared" si="7"/>
        <v>1168.7</v>
      </c>
      <c r="BN6" s="36">
        <f t="shared" si="7"/>
        <v>1245.46</v>
      </c>
      <c r="BO6" s="35" t="str">
        <f>IF(BO7="","",IF(BO7="-","【-】","【"&amp;SUBSTITUTE(TEXT(BO7,"#,##0.00"),"-","△")&amp;"】"))</f>
        <v>【1,084.05】</v>
      </c>
      <c r="BP6" s="36">
        <f>IF(BP7="",NA(),BP7)</f>
        <v>76.540000000000006</v>
      </c>
      <c r="BQ6" s="36">
        <f t="shared" ref="BQ6:BY6" si="8">IF(BQ7="",NA(),BQ7)</f>
        <v>78.16</v>
      </c>
      <c r="BR6" s="36">
        <f t="shared" si="8"/>
        <v>81.81</v>
      </c>
      <c r="BS6" s="36">
        <f t="shared" si="8"/>
        <v>58.39</v>
      </c>
      <c r="BT6" s="36">
        <f t="shared" si="8"/>
        <v>73.16</v>
      </c>
      <c r="BU6" s="36">
        <f t="shared" si="8"/>
        <v>53.62</v>
      </c>
      <c r="BV6" s="36">
        <f t="shared" si="8"/>
        <v>53.41</v>
      </c>
      <c r="BW6" s="36">
        <f t="shared" si="8"/>
        <v>53.29</v>
      </c>
      <c r="BX6" s="36">
        <f t="shared" si="8"/>
        <v>53.59</v>
      </c>
      <c r="BY6" s="36">
        <f t="shared" si="8"/>
        <v>51.08</v>
      </c>
      <c r="BZ6" s="35" t="str">
        <f>IF(BZ7="","",IF(BZ7="-","【-】","【"&amp;SUBSTITUTE(TEXT(BZ7,"#,##0.00"),"-","△")&amp;"】"))</f>
        <v>【53.46】</v>
      </c>
      <c r="CA6" s="36">
        <f>IF(CA7="",NA(),CA7)</f>
        <v>44.92</v>
      </c>
      <c r="CB6" s="36">
        <f t="shared" ref="CB6:CJ6" si="9">IF(CB7="",NA(),CB7)</f>
        <v>44.14</v>
      </c>
      <c r="CC6" s="36">
        <f t="shared" si="9"/>
        <v>42.23</v>
      </c>
      <c r="CD6" s="36">
        <f t="shared" si="9"/>
        <v>58.74</v>
      </c>
      <c r="CE6" s="36">
        <f t="shared" si="9"/>
        <v>46.83</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51.75</v>
      </c>
      <c r="CM6" s="36">
        <f t="shared" ref="CM6:CU6" si="10">IF(CM7="",NA(),CM7)</f>
        <v>51.67</v>
      </c>
      <c r="CN6" s="36">
        <f t="shared" si="10"/>
        <v>53.91</v>
      </c>
      <c r="CO6" s="36">
        <f t="shared" si="10"/>
        <v>48.72</v>
      </c>
      <c r="CP6" s="36">
        <f t="shared" si="10"/>
        <v>48.91</v>
      </c>
      <c r="CQ6" s="36">
        <f t="shared" si="10"/>
        <v>58.1</v>
      </c>
      <c r="CR6" s="36">
        <f t="shared" si="10"/>
        <v>56.19</v>
      </c>
      <c r="CS6" s="36">
        <f t="shared" si="10"/>
        <v>56.65</v>
      </c>
      <c r="CT6" s="36">
        <f t="shared" si="10"/>
        <v>56.41</v>
      </c>
      <c r="CU6" s="36">
        <f t="shared" si="10"/>
        <v>54.9</v>
      </c>
      <c r="CV6" s="35" t="str">
        <f>IF(CV7="","",IF(CV7="-","【-】","【"&amp;SUBSTITUTE(TEXT(CV7,"#,##0.00"),"-","△")&amp;"】"))</f>
        <v>【54.90】</v>
      </c>
      <c r="CW6" s="36">
        <f>IF(CW7="",NA(),CW7)</f>
        <v>94</v>
      </c>
      <c r="CX6" s="36">
        <f t="shared" ref="CX6:DF6" si="11">IF(CX7="",NA(),CX7)</f>
        <v>94</v>
      </c>
      <c r="CY6" s="36">
        <f t="shared" si="11"/>
        <v>94</v>
      </c>
      <c r="CZ6" s="36">
        <f t="shared" si="11"/>
        <v>94</v>
      </c>
      <c r="DA6" s="36">
        <f t="shared" si="11"/>
        <v>94</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173240</v>
      </c>
      <c r="D7" s="38">
        <v>47</v>
      </c>
      <c r="E7" s="38">
        <v>1</v>
      </c>
      <c r="F7" s="38">
        <v>0</v>
      </c>
      <c r="G7" s="38">
        <v>0</v>
      </c>
      <c r="H7" s="38" t="s">
        <v>96</v>
      </c>
      <c r="I7" s="38" t="s">
        <v>97</v>
      </c>
      <c r="J7" s="38" t="s">
        <v>98</v>
      </c>
      <c r="K7" s="38" t="s">
        <v>99</v>
      </c>
      <c r="L7" s="38" t="s">
        <v>100</v>
      </c>
      <c r="M7" s="38" t="s">
        <v>101</v>
      </c>
      <c r="N7" s="39" t="s">
        <v>102</v>
      </c>
      <c r="O7" s="39" t="s">
        <v>103</v>
      </c>
      <c r="P7" s="39">
        <v>100</v>
      </c>
      <c r="Q7" s="39">
        <v>500</v>
      </c>
      <c r="R7" s="39">
        <v>6184</v>
      </c>
      <c r="S7" s="39">
        <v>14.64</v>
      </c>
      <c r="T7" s="39">
        <v>422.4</v>
      </c>
      <c r="U7" s="39">
        <v>6156</v>
      </c>
      <c r="V7" s="39">
        <v>2.08</v>
      </c>
      <c r="W7" s="39">
        <v>2959.62</v>
      </c>
      <c r="X7" s="39">
        <v>100.43</v>
      </c>
      <c r="Y7" s="39">
        <v>99.93</v>
      </c>
      <c r="Z7" s="39">
        <v>100.63</v>
      </c>
      <c r="AA7" s="39">
        <v>100.34</v>
      </c>
      <c r="AB7" s="39">
        <v>100.44</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1280.18</v>
      </c>
      <c r="BK7" s="39">
        <v>1346.23</v>
      </c>
      <c r="BL7" s="39">
        <v>1295.06</v>
      </c>
      <c r="BM7" s="39">
        <v>1168.7</v>
      </c>
      <c r="BN7" s="39">
        <v>1245.46</v>
      </c>
      <c r="BO7" s="39">
        <v>1084.05</v>
      </c>
      <c r="BP7" s="39">
        <v>76.540000000000006</v>
      </c>
      <c r="BQ7" s="39">
        <v>78.16</v>
      </c>
      <c r="BR7" s="39">
        <v>81.81</v>
      </c>
      <c r="BS7" s="39">
        <v>58.39</v>
      </c>
      <c r="BT7" s="39">
        <v>73.16</v>
      </c>
      <c r="BU7" s="39">
        <v>53.62</v>
      </c>
      <c r="BV7" s="39">
        <v>53.41</v>
      </c>
      <c r="BW7" s="39">
        <v>53.29</v>
      </c>
      <c r="BX7" s="39">
        <v>53.59</v>
      </c>
      <c r="BY7" s="39">
        <v>51.08</v>
      </c>
      <c r="BZ7" s="39">
        <v>53.46</v>
      </c>
      <c r="CA7" s="39">
        <v>44.92</v>
      </c>
      <c r="CB7" s="39">
        <v>44.14</v>
      </c>
      <c r="CC7" s="39">
        <v>42.23</v>
      </c>
      <c r="CD7" s="39">
        <v>58.74</v>
      </c>
      <c r="CE7" s="39">
        <v>46.83</v>
      </c>
      <c r="CF7" s="39">
        <v>287.7</v>
      </c>
      <c r="CG7" s="39">
        <v>277.39999999999998</v>
      </c>
      <c r="CH7" s="39">
        <v>259.02</v>
      </c>
      <c r="CI7" s="39">
        <v>259.79000000000002</v>
      </c>
      <c r="CJ7" s="39">
        <v>262.13</v>
      </c>
      <c r="CK7" s="39">
        <v>300.47000000000003</v>
      </c>
      <c r="CL7" s="39">
        <v>51.75</v>
      </c>
      <c r="CM7" s="39">
        <v>51.67</v>
      </c>
      <c r="CN7" s="39">
        <v>53.91</v>
      </c>
      <c r="CO7" s="39">
        <v>48.72</v>
      </c>
      <c r="CP7" s="39">
        <v>48.91</v>
      </c>
      <c r="CQ7" s="39">
        <v>58.1</v>
      </c>
      <c r="CR7" s="39">
        <v>56.19</v>
      </c>
      <c r="CS7" s="39">
        <v>56.65</v>
      </c>
      <c r="CT7" s="39">
        <v>56.41</v>
      </c>
      <c r="CU7" s="39">
        <v>54.9</v>
      </c>
      <c r="CV7" s="39">
        <v>54.9</v>
      </c>
      <c r="CW7" s="39">
        <v>94</v>
      </c>
      <c r="CX7" s="39">
        <v>94</v>
      </c>
      <c r="CY7" s="39">
        <v>94</v>
      </c>
      <c r="CZ7" s="39">
        <v>94</v>
      </c>
      <c r="DA7" s="39">
        <v>94</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2020-12-04T02:20:00Z</dcterms:created>
  <dcterms:modified xsi:type="dcterms:W3CDTF">2021-02-08T05:36:37Z</dcterms:modified>
  <cp:category/>
</cp:coreProperties>
</file>