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0 簡水\13津幡町\"/>
    </mc:Choice>
  </mc:AlternateContent>
  <workbookProtection workbookAlgorithmName="SHA-512" workbookHashValue="kVL/ShSBpV4+hWGHfIvCXLZEQ1w8O4x4/3IPBKXtfFPVMLtVVyQPXhlYSgyKz4AWdF0xrrRrBJpZq1IXSHO+Hg==" workbookSaltValue="nSyF8g3BwGeUvpBBg8oInw==" workbookSpinCount="100000" lockStructure="1"/>
  <bookViews>
    <workbookView xWindow="0" yWindow="0" windowWidth="20490" windowHeight="652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AL10" i="4"/>
  <c r="W10" i="4"/>
  <c r="P10" i="4"/>
  <c r="B10" i="4"/>
  <c r="BB8" i="4"/>
  <c r="AL8" i="4"/>
  <c r="AD8" i="4"/>
  <c r="W8" i="4"/>
  <c r="I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<sst xmlns="http://schemas.openxmlformats.org/spreadsheetml/2006/main" count="233" uniqueCount="116">
  <si>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</si>
  <si>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</si>
  <si>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</si>
  <si>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</si>
  <si>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</si>
  <si>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</si>
  <si>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</si>
  <si>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</si>
  <si>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</si>
  <si>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</si>
  <si>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</si>
  <si>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</si>
  <si>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</si>
  <si>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</si>
  <si>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</si>
  <si>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</si>
  <si>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</si>
  <si>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</si>
  <si>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</si>
  <si>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</si>
  <si>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</si>
  <si>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</si>
  <si>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</si>
  <si>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</si>
  <si>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</si>
  <si>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</si>
  <si>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</si>
  <si>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</si>
  <si>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</si>
  <si>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</si>
  <si>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</si>
  <si>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</si>
  <si>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</si>
  <si>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</si>
  <si>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</si>
  <si>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</si>
  <si>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</si>
  <si>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</si>
  <si>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</si>
  <si>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</si>
  <si>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</si>
  <si>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</si>
  <si>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</si>
  <si>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</si>
  <si>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</si>
  <si>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</si>
  <si>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</si>
  <si>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</si>
  <si>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</si>
  <si>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</si>
  <si>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</si>
  <si>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</si>
  <si>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</si>
  <si>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</si>
  <si>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</si>
  <si>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</si>
  <si>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</si>
  <si>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</si>
  <si>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</si>
  <si>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</si>
  <si>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</si>
  <si>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</si>
  <si>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</si>
  <si>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</si>
  <si>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</si>
  <si>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</si>
  <si>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</si>
  <si>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</si>
  <si>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</si>
  <si>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</si>
  <si>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</si>
  <si>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</si>
  <si>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</si>
  <si>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</si>
  <si>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</si>
  <si>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</si>
  <si>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</si>
  <si>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</si>
  <si>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</si>
  <si>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</si>
  <si>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</si>
  <si>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</si>
  <si>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</si>
  <si>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</si>
  <si>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</si>
  <si>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</si>
  <si>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</si>
  <si>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</si>
  <si>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</si>
  <si>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</si>
  <si>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</si>
  <si>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</si>
  <si>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</si>
  <si>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</si>
  <si>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津幡町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</si>
  <si>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</si>
  <si>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</si>
  <si>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</si>
  <si>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</si>
  <si>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</si>
  <si>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</si>
  <si>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</si>
  <si>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</si>
  <si>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</si>
  <si>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</si>
  <si>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</si>
  <si>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</si>
  <si>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</si>
  <si>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</si>
  <si>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</si>
  <si>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</si>
  <si>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</si>
  <si>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</si>
  <si>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農業集落排水事業や農林事業に併せて更新を行った管路につては全般的に健全であるが、創設時に布設された管路には経年化しているものもあるため、修繕や更新の費用確保に留意する。</t>
    <rPh sb="69" eb="71">
      <t>シュウゼン</t>
    </rPh>
    <rPh sb="75" eb="77">
      <t>ヒヨウ</t>
    </rPh>
    <rPh sb="80" eb="82">
      <t>リュウイ</t>
    </rPh>
    <phoneticPr fontId="4"/>
  </si>
  <si>
    <t>　現在のところ、収益的収支比率及び料金回収率とも類似団体平均値を上回っているが、給水区域は人口減少傾向にある集落であり、今後、収入の減少により、管および施設の維持修繕や更新費用が確保できるよう、料金水準や運営手法の検討を行う。</t>
    <rPh sb="49" eb="51">
      <t>ケイコウ</t>
    </rPh>
    <rPh sb="81" eb="83">
      <t>シュウゼン</t>
    </rPh>
    <rPh sb="86" eb="88">
      <t>ヒヨウ</t>
    </rPh>
    <rPh sb="89" eb="91">
      <t>カクホ</t>
    </rPh>
    <rPh sb="97" eb="99">
      <t>リョウキン</t>
    </rPh>
    <rPh sb="99" eb="101">
      <t>スイジュン</t>
    </rPh>
    <rPh sb="102" eb="104">
      <t>ウンエイ</t>
    </rPh>
    <rPh sb="104" eb="106">
      <t>シュホウ</t>
    </rPh>
    <rPh sb="110" eb="111">
      <t>オコナ</t>
    </rPh>
    <phoneticPr fontId="4"/>
  </si>
  <si>
    <t>　３地区合計で収益的収支比率は１００％を超え、単年度で黒字となっている。給水人口減少のため施設利用率は低いが、起債残高はなく、料金回収率や給水原価は類似団体と比べ良好である。今後人口減少による料金収入の減少に留意し運営を行う。</t>
    <rPh sb="2" eb="4">
      <t>チク</t>
    </rPh>
    <rPh sb="4" eb="6">
      <t>ゴウケイ</t>
    </rPh>
    <rPh sb="55" eb="57">
      <t>キサイ</t>
    </rPh>
    <rPh sb="57" eb="59">
      <t>ザンダカ</t>
    </rPh>
    <rPh sb="63" eb="65">
      <t>リョウキン</t>
    </rPh>
    <rPh sb="65" eb="67">
      <t>カイシュウ</t>
    </rPh>
    <rPh sb="67" eb="68">
      <t>リツ</t>
    </rPh>
    <rPh sb="69" eb="71">
      <t>キュウスイ</t>
    </rPh>
    <rPh sb="71" eb="73">
      <t>ゲンカ</t>
    </rPh>
    <rPh sb="104" eb="106">
      <t>リュウイ</t>
    </rPh>
    <rPh sb="107" eb="109">
      <t>ウンエイ</t>
    </rPh>
    <rPh sb="110" eb="11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</si>
</sst>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63-4092-9DCC-D165457A8F5C}"/>
            </c:ext>
          </c:extLst>
        </c:ser>
        <c:dLbls>
          <c:showLegendKey val="0"/>
          <c:showVal val="0"/>
          <c:showCatName val="0"/>
          <c:showSerName val="0"/>
          <c:showPercent val="0"/>
          <c:showBubbleSize val="0"/>
        </c:dLbls>
        <c:gapWidth val="150"/>
        <c:axId val="384485008"/>
        <c:axId val="38448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FD63-4092-9DCC-D165457A8F5C}"/>
            </c:ext>
          </c:extLst>
        </c:ser>
        <c:dLbls>
          <c:showLegendKey val="0"/>
          <c:showVal val="0"/>
          <c:showCatName val="0"/>
          <c:showSerName val="0"/>
          <c:showPercent val="0"/>
          <c:showBubbleSize val="0"/>
        </c:dLbls>
        <c:marker val="1"/>
        <c:smooth val="0"/>
        <c:axId val="384485008"/>
        <c:axId val="384486576"/>
      </c:lineChart>
      <c:dateAx>
        <c:axId val="384485008"/>
        <c:scaling>
          <c:orientation val="minMax"/>
        </c:scaling>
        <c:delete val="1"/>
        <c:axPos val="b"/>
        <c:numFmt formatCode="&quot;H&quot;yy" sourceLinked="1"/>
        <c:majorTickMark val="none"/>
        <c:minorTickMark val="none"/>
        <c:tickLblPos val="none"/>
        <c:crossAx val="384486576"/>
        <c:crosses val="autoZero"/>
        <c:auto val="1"/>
        <c:lblOffset val="100"/>
        <c:baseTimeUnit val="years"/>
      </c:dateAx>
      <c:valAx>
        <c:axId val="38448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48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33.11</c:v>
                </c:pt>
                <c:pt idx="1">
                  <c:v>31.38</c:v>
                </c:pt>
                <c:pt idx="2">
                  <c:v>32.17</c:v>
                </c:pt>
                <c:pt idx="3">
                  <c:v>30.34</c:v>
                </c:pt>
                <c:pt idx="4">
                  <c:v>28.72</c:v>
                </c:pt>
              </c:numCache>
            </c:numRef>
          </c:val>
          <c:extLst>
            <c:ext xmlns:c16="http://schemas.microsoft.com/office/drawing/2014/chart" uri="{C3380CC4-5D6E-409C-BE32-E72D297353CC}">
              <c16:uniqueId val="{00000000-FDAF-4D81-8E51-2F1E52C2703B}"/>
            </c:ext>
          </c:extLst>
        </c:ser>
        <c:dLbls>
          <c:showLegendKey val="0"/>
          <c:showVal val="0"/>
          <c:showCatName val="0"/>
          <c:showSerName val="0"/>
          <c:showPercent val="0"/>
          <c:showBubbleSize val="0"/>
        </c:dLbls>
        <c:gapWidth val="150"/>
        <c:axId val="1106358712"/>
        <c:axId val="384076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FDAF-4D81-8E51-2F1E52C2703B}"/>
            </c:ext>
          </c:extLst>
        </c:ser>
        <c:dLbls>
          <c:showLegendKey val="0"/>
          <c:showVal val="0"/>
          <c:showCatName val="0"/>
          <c:showSerName val="0"/>
          <c:showPercent val="0"/>
          <c:showBubbleSize val="0"/>
        </c:dLbls>
        <c:marker val="1"/>
        <c:smooth val="0"/>
        <c:axId val="1106358712"/>
        <c:axId val="384076200"/>
      </c:lineChart>
      <c:dateAx>
        <c:axId val="1106358712"/>
        <c:scaling>
          <c:orientation val="minMax"/>
        </c:scaling>
        <c:delete val="1"/>
        <c:axPos val="b"/>
        <c:numFmt formatCode="&quot;H&quot;yy" sourceLinked="1"/>
        <c:majorTickMark val="none"/>
        <c:minorTickMark val="none"/>
        <c:tickLblPos val="none"/>
        <c:crossAx val="384076200"/>
        <c:crosses val="autoZero"/>
        <c:auto val="1"/>
        <c:lblOffset val="100"/>
        <c:baseTimeUnit val="years"/>
      </c:dateAx>
      <c:valAx>
        <c:axId val="38407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35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91.92</c:v>
                </c:pt>
                <c:pt idx="1">
                  <c:v>91.97</c:v>
                </c:pt>
                <c:pt idx="2">
                  <c:v>91.76</c:v>
                </c:pt>
                <c:pt idx="3">
                  <c:v>92.13</c:v>
                </c:pt>
                <c:pt idx="4">
                  <c:v>89.27</c:v>
                </c:pt>
              </c:numCache>
            </c:numRef>
          </c:val>
          <c:extLst>
            <c:ext xmlns:c16="http://schemas.microsoft.com/office/drawing/2014/chart" uri="{C3380CC4-5D6E-409C-BE32-E72D297353CC}">
              <c16:uniqueId val="{00000000-2F1B-4698-BAF7-4369131508BF}"/>
            </c:ext>
          </c:extLst>
        </c:ser>
        <c:dLbls>
          <c:showLegendKey val="0"/>
          <c:showVal val="0"/>
          <c:showCatName val="0"/>
          <c:showSerName val="0"/>
          <c:showPercent val="0"/>
          <c:showBubbleSize val="0"/>
        </c:dLbls>
        <c:gapWidth val="150"/>
        <c:axId val="384078552"/>
        <c:axId val="38407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2F1B-4698-BAF7-4369131508BF}"/>
            </c:ext>
          </c:extLst>
        </c:ser>
        <c:dLbls>
          <c:showLegendKey val="0"/>
          <c:showVal val="0"/>
          <c:showCatName val="0"/>
          <c:showSerName val="0"/>
          <c:showPercent val="0"/>
          <c:showBubbleSize val="0"/>
        </c:dLbls>
        <c:marker val="1"/>
        <c:smooth val="0"/>
        <c:axId val="384078552"/>
        <c:axId val="384075024"/>
      </c:lineChart>
      <c:dateAx>
        <c:axId val="384078552"/>
        <c:scaling>
          <c:orientation val="minMax"/>
        </c:scaling>
        <c:delete val="1"/>
        <c:axPos val="b"/>
        <c:numFmt formatCode="&quot;H&quot;yy" sourceLinked="1"/>
        <c:majorTickMark val="none"/>
        <c:minorTickMark val="none"/>
        <c:tickLblPos val="none"/>
        <c:crossAx val="384075024"/>
        <c:crosses val="autoZero"/>
        <c:auto val="1"/>
        <c:lblOffset val="100"/>
        <c:baseTimeUnit val="years"/>
      </c:dateAx>
      <c:valAx>
        <c:axId val="38407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07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115.26</c:v>
                </c:pt>
                <c:pt idx="1">
                  <c:v>143.71</c:v>
                </c:pt>
                <c:pt idx="2">
                  <c:v>99.38</c:v>
                </c:pt>
                <c:pt idx="3">
                  <c:v>104.56</c:v>
                </c:pt>
                <c:pt idx="4">
                  <c:v>213.68</c:v>
                </c:pt>
              </c:numCache>
            </c:numRef>
          </c:val>
          <c:extLst>
            <c:ext xmlns:c16="http://schemas.microsoft.com/office/drawing/2014/chart" uri="{C3380CC4-5D6E-409C-BE32-E72D297353CC}">
              <c16:uniqueId val="{00000000-2831-433B-9B37-6B42146BB089}"/>
            </c:ext>
          </c:extLst>
        </c:ser>
        <c:dLbls>
          <c:showLegendKey val="0"/>
          <c:showVal val="0"/>
          <c:showCatName val="0"/>
          <c:showSerName val="0"/>
          <c:showPercent val="0"/>
          <c:showBubbleSize val="0"/>
        </c:dLbls>
        <c:gapWidth val="150"/>
        <c:axId val="384481480"/>
        <c:axId val="38448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2831-433B-9B37-6B42146BB089}"/>
            </c:ext>
          </c:extLst>
        </c:ser>
        <c:dLbls>
          <c:showLegendKey val="0"/>
          <c:showVal val="0"/>
          <c:showCatName val="0"/>
          <c:showSerName val="0"/>
          <c:showPercent val="0"/>
          <c:showBubbleSize val="0"/>
        </c:dLbls>
        <c:marker val="1"/>
        <c:smooth val="0"/>
        <c:axId val="384481480"/>
        <c:axId val="384482264"/>
      </c:lineChart>
      <c:dateAx>
        <c:axId val="384481480"/>
        <c:scaling>
          <c:orientation val="minMax"/>
        </c:scaling>
        <c:delete val="1"/>
        <c:axPos val="b"/>
        <c:numFmt formatCode="&quot;H&quot;yy" sourceLinked="1"/>
        <c:majorTickMark val="none"/>
        <c:minorTickMark val="none"/>
        <c:tickLblPos val="none"/>
        <c:crossAx val="384482264"/>
        <c:crosses val="autoZero"/>
        <c:auto val="1"/>
        <c:lblOffset val="100"/>
        <c:baseTimeUnit val="years"/>
      </c:dateAx>
      <c:valAx>
        <c:axId val="38448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48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0D-4004-BB1A-8AC2D4107F53}"/>
            </c:ext>
          </c:extLst>
        </c:ser>
        <c:dLbls>
          <c:showLegendKey val="0"/>
          <c:showVal val="0"/>
          <c:showCatName val="0"/>
          <c:showSerName val="0"/>
          <c:showPercent val="0"/>
          <c:showBubbleSize val="0"/>
        </c:dLbls>
        <c:gapWidth val="150"/>
        <c:axId val="384490888"/>
        <c:axId val="384486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0D-4004-BB1A-8AC2D4107F53}"/>
            </c:ext>
          </c:extLst>
        </c:ser>
        <c:dLbls>
          <c:showLegendKey val="0"/>
          <c:showVal val="0"/>
          <c:showCatName val="0"/>
          <c:showSerName val="0"/>
          <c:showPercent val="0"/>
          <c:showBubbleSize val="0"/>
        </c:dLbls>
        <c:marker val="1"/>
        <c:smooth val="0"/>
        <c:axId val="384490888"/>
        <c:axId val="384486968"/>
      </c:lineChart>
      <c:dateAx>
        <c:axId val="384490888"/>
        <c:scaling>
          <c:orientation val="minMax"/>
        </c:scaling>
        <c:delete val="1"/>
        <c:axPos val="b"/>
        <c:numFmt formatCode="&quot;H&quot;yy" sourceLinked="1"/>
        <c:majorTickMark val="none"/>
        <c:minorTickMark val="none"/>
        <c:tickLblPos val="none"/>
        <c:crossAx val="384486968"/>
        <c:crosses val="autoZero"/>
        <c:auto val="1"/>
        <c:lblOffset val="100"/>
        <c:baseTimeUnit val="years"/>
      </c:dateAx>
      <c:valAx>
        <c:axId val="38448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49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E9-48DA-A80A-F3D5174F5029}"/>
            </c:ext>
          </c:extLst>
        </c:ser>
        <c:dLbls>
          <c:showLegendKey val="0"/>
          <c:showVal val="0"/>
          <c:showCatName val="0"/>
          <c:showSerName val="0"/>
          <c:showPercent val="0"/>
          <c:showBubbleSize val="0"/>
        </c:dLbls>
        <c:gapWidth val="150"/>
        <c:axId val="384488928"/>
        <c:axId val="38449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E9-48DA-A80A-F3D5174F5029}"/>
            </c:ext>
          </c:extLst>
        </c:ser>
        <c:dLbls>
          <c:showLegendKey val="0"/>
          <c:showVal val="0"/>
          <c:showCatName val="0"/>
          <c:showSerName val="0"/>
          <c:showPercent val="0"/>
          <c:showBubbleSize val="0"/>
        </c:dLbls>
        <c:marker val="1"/>
        <c:smooth val="0"/>
        <c:axId val="384488928"/>
        <c:axId val="384491280"/>
      </c:lineChart>
      <c:dateAx>
        <c:axId val="384488928"/>
        <c:scaling>
          <c:orientation val="minMax"/>
        </c:scaling>
        <c:delete val="1"/>
        <c:axPos val="b"/>
        <c:numFmt formatCode="&quot;H&quot;yy" sourceLinked="1"/>
        <c:majorTickMark val="none"/>
        <c:minorTickMark val="none"/>
        <c:tickLblPos val="none"/>
        <c:crossAx val="384491280"/>
        <c:crosses val="autoZero"/>
        <c:auto val="1"/>
        <c:lblOffset val="100"/>
        <c:baseTimeUnit val="years"/>
      </c:dateAx>
      <c:valAx>
        <c:axId val="38449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48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36-45A8-80D3-1474B45441A7}"/>
            </c:ext>
          </c:extLst>
        </c:ser>
        <c:dLbls>
          <c:showLegendKey val="0"/>
          <c:showVal val="0"/>
          <c:showCatName val="0"/>
          <c:showSerName val="0"/>
          <c:showPercent val="0"/>
          <c:showBubbleSize val="0"/>
        </c:dLbls>
        <c:gapWidth val="150"/>
        <c:axId val="384492848"/>
        <c:axId val="38449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36-45A8-80D3-1474B45441A7}"/>
            </c:ext>
          </c:extLst>
        </c:ser>
        <c:dLbls>
          <c:showLegendKey val="0"/>
          <c:showVal val="0"/>
          <c:showCatName val="0"/>
          <c:showSerName val="0"/>
          <c:showPercent val="0"/>
          <c:showBubbleSize val="0"/>
        </c:dLbls>
        <c:marker val="1"/>
        <c:smooth val="0"/>
        <c:axId val="384492848"/>
        <c:axId val="384494416"/>
      </c:lineChart>
      <c:dateAx>
        <c:axId val="384492848"/>
        <c:scaling>
          <c:orientation val="minMax"/>
        </c:scaling>
        <c:delete val="1"/>
        <c:axPos val="b"/>
        <c:numFmt formatCode="&quot;H&quot;yy" sourceLinked="1"/>
        <c:majorTickMark val="none"/>
        <c:minorTickMark val="none"/>
        <c:tickLblPos val="none"/>
        <c:crossAx val="384494416"/>
        <c:crosses val="autoZero"/>
        <c:auto val="1"/>
        <c:lblOffset val="100"/>
        <c:baseTimeUnit val="years"/>
      </c:dateAx>
      <c:valAx>
        <c:axId val="38449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49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24-414A-B0D8-EE0DB205F885}"/>
            </c:ext>
          </c:extLst>
        </c:ser>
        <c:dLbls>
          <c:showLegendKey val="0"/>
          <c:showVal val="0"/>
          <c:showCatName val="0"/>
          <c:showSerName val="0"/>
          <c:showPercent val="0"/>
          <c:showBubbleSize val="0"/>
        </c:dLbls>
        <c:gapWidth val="150"/>
        <c:axId val="384496768"/>
        <c:axId val="38449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24-414A-B0D8-EE0DB205F885}"/>
            </c:ext>
          </c:extLst>
        </c:ser>
        <c:dLbls>
          <c:showLegendKey val="0"/>
          <c:showVal val="0"/>
          <c:showCatName val="0"/>
          <c:showSerName val="0"/>
          <c:showPercent val="0"/>
          <c:showBubbleSize val="0"/>
        </c:dLbls>
        <c:marker val="1"/>
        <c:smooth val="0"/>
        <c:axId val="384496768"/>
        <c:axId val="384495592"/>
      </c:lineChart>
      <c:dateAx>
        <c:axId val="384496768"/>
        <c:scaling>
          <c:orientation val="minMax"/>
        </c:scaling>
        <c:delete val="1"/>
        <c:axPos val="b"/>
        <c:numFmt formatCode="&quot;H&quot;yy" sourceLinked="1"/>
        <c:majorTickMark val="none"/>
        <c:minorTickMark val="none"/>
        <c:tickLblPos val="none"/>
        <c:crossAx val="384495592"/>
        <c:crosses val="autoZero"/>
        <c:auto val="1"/>
        <c:lblOffset val="100"/>
        <c:baseTimeUnit val="years"/>
      </c:dateAx>
      <c:valAx>
        <c:axId val="38449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4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165.63</c:v>
                </c:pt>
                <c:pt idx="1">
                  <c:v>118.42</c:v>
                </c:pt>
                <c:pt idx="2">
                  <c:v>60.48</c:v>
                </c:pt>
                <c:pt idx="3" formatCode="#,##0.00;&quot;△&quot;#,##0.00">
                  <c:v>0</c:v>
                </c:pt>
                <c:pt idx="4" formatCode="#,##0.00;&quot;△&quot;#,##0.00">
                  <c:v>0</c:v>
                </c:pt>
              </c:numCache>
            </c:numRef>
          </c:val>
          <c:extLst>
            <c:ext xmlns:c16="http://schemas.microsoft.com/office/drawing/2014/chart" uri="{C3380CC4-5D6E-409C-BE32-E72D297353CC}">
              <c16:uniqueId val="{00000000-D184-4CAA-926A-029425435EF2}"/>
            </c:ext>
          </c:extLst>
        </c:ser>
        <c:dLbls>
          <c:showLegendKey val="0"/>
          <c:showVal val="0"/>
          <c:showCatName val="0"/>
          <c:showSerName val="0"/>
          <c:showPercent val="0"/>
          <c:showBubbleSize val="0"/>
        </c:dLbls>
        <c:gapWidth val="150"/>
        <c:axId val="384494024"/>
        <c:axId val="110635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D184-4CAA-926A-029425435EF2}"/>
            </c:ext>
          </c:extLst>
        </c:ser>
        <c:dLbls>
          <c:showLegendKey val="0"/>
          <c:showVal val="0"/>
          <c:showCatName val="0"/>
          <c:showSerName val="0"/>
          <c:showPercent val="0"/>
          <c:showBubbleSize val="0"/>
        </c:dLbls>
        <c:marker val="1"/>
        <c:smooth val="0"/>
        <c:axId val="384494024"/>
        <c:axId val="1106359888"/>
      </c:lineChart>
      <c:dateAx>
        <c:axId val="384494024"/>
        <c:scaling>
          <c:orientation val="minMax"/>
        </c:scaling>
        <c:delete val="1"/>
        <c:axPos val="b"/>
        <c:numFmt formatCode="&quot;H&quot;yy" sourceLinked="1"/>
        <c:majorTickMark val="none"/>
        <c:minorTickMark val="none"/>
        <c:tickLblPos val="none"/>
        <c:crossAx val="1106359888"/>
        <c:crosses val="autoZero"/>
        <c:auto val="1"/>
        <c:lblOffset val="100"/>
        <c:baseTimeUnit val="years"/>
      </c:dateAx>
      <c:valAx>
        <c:axId val="110635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49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101.03</c:v>
                </c:pt>
                <c:pt idx="1">
                  <c:v>95.14</c:v>
                </c:pt>
                <c:pt idx="2">
                  <c:v>74.7</c:v>
                </c:pt>
                <c:pt idx="3">
                  <c:v>66.319999999999993</c:v>
                </c:pt>
                <c:pt idx="4">
                  <c:v>179.76</c:v>
                </c:pt>
              </c:numCache>
            </c:numRef>
          </c:val>
          <c:extLst>
            <c:ext xmlns:c16="http://schemas.microsoft.com/office/drawing/2014/chart" uri="{C3380CC4-5D6E-409C-BE32-E72D297353CC}">
              <c16:uniqueId val="{00000000-2F69-4CCF-9606-4BDE5E98DDAF}"/>
            </c:ext>
          </c:extLst>
        </c:ser>
        <c:dLbls>
          <c:showLegendKey val="0"/>
          <c:showVal val="0"/>
          <c:showCatName val="0"/>
          <c:showSerName val="0"/>
          <c:showPercent val="0"/>
          <c:showBubbleSize val="0"/>
        </c:dLbls>
        <c:gapWidth val="150"/>
        <c:axId val="1106360672"/>
        <c:axId val="1106361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2F69-4CCF-9606-4BDE5E98DDAF}"/>
            </c:ext>
          </c:extLst>
        </c:ser>
        <c:dLbls>
          <c:showLegendKey val="0"/>
          <c:showVal val="0"/>
          <c:showCatName val="0"/>
          <c:showSerName val="0"/>
          <c:showPercent val="0"/>
          <c:showBubbleSize val="0"/>
        </c:dLbls>
        <c:marker val="1"/>
        <c:smooth val="0"/>
        <c:axId val="1106360672"/>
        <c:axId val="1106361848"/>
      </c:lineChart>
      <c:dateAx>
        <c:axId val="1106360672"/>
        <c:scaling>
          <c:orientation val="minMax"/>
        </c:scaling>
        <c:delete val="1"/>
        <c:axPos val="b"/>
        <c:numFmt formatCode="&quot;H&quot;yy" sourceLinked="1"/>
        <c:majorTickMark val="none"/>
        <c:minorTickMark val="none"/>
        <c:tickLblPos val="none"/>
        <c:crossAx val="1106361848"/>
        <c:crosses val="autoZero"/>
        <c:auto val="1"/>
        <c:lblOffset val="100"/>
        <c:baseTimeUnit val="years"/>
      </c:dateAx>
      <c:valAx>
        <c:axId val="110636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36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109.64</c:v>
                </c:pt>
                <c:pt idx="1">
                  <c:v>117.5</c:v>
                </c:pt>
                <c:pt idx="2">
                  <c:v>146.72999999999999</c:v>
                </c:pt>
                <c:pt idx="3">
                  <c:v>165.69</c:v>
                </c:pt>
                <c:pt idx="4">
                  <c:v>63</c:v>
                </c:pt>
              </c:numCache>
            </c:numRef>
          </c:val>
          <c:extLst>
            <c:ext xmlns:c16="http://schemas.microsoft.com/office/drawing/2014/chart" uri="{C3380CC4-5D6E-409C-BE32-E72D297353CC}">
              <c16:uniqueId val="{00000000-08AE-4796-9B3B-33DFA5C94617}"/>
            </c:ext>
          </c:extLst>
        </c:ser>
        <c:dLbls>
          <c:showLegendKey val="0"/>
          <c:showVal val="0"/>
          <c:showCatName val="0"/>
          <c:showSerName val="0"/>
          <c:showPercent val="0"/>
          <c:showBubbleSize val="0"/>
        </c:dLbls>
        <c:gapWidth val="150"/>
        <c:axId val="1106356360"/>
        <c:axId val="1106357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08AE-4796-9B3B-33DFA5C94617}"/>
            </c:ext>
          </c:extLst>
        </c:ser>
        <c:dLbls>
          <c:showLegendKey val="0"/>
          <c:showVal val="0"/>
          <c:showCatName val="0"/>
          <c:showSerName val="0"/>
          <c:showPercent val="0"/>
          <c:showBubbleSize val="0"/>
        </c:dLbls>
        <c:marker val="1"/>
        <c:smooth val="0"/>
        <c:axId val="1106356360"/>
        <c:axId val="1106357144"/>
      </c:lineChart>
      <c:dateAx>
        <c:axId val="1106356360"/>
        <c:scaling>
          <c:orientation val="minMax"/>
        </c:scaling>
        <c:delete val="1"/>
        <c:axPos val="b"/>
        <c:numFmt formatCode="&quot;H&quot;yy" sourceLinked="1"/>
        <c:majorTickMark val="none"/>
        <c:minorTickMark val="none"/>
        <c:tickLblPos val="none"/>
        <c:crossAx val="1106357144"/>
        <c:crosses val="autoZero"/>
        <c:auto val="1"/>
        <c:lblOffset val="100"/>
        <c:baseTimeUnit val="years"/>
      </c:dateAx>
      <c:valAx>
        <c:axId val="110635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35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1" zoomScaleNormal="71"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津幡町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37600</v>
      </c>
      <c r="AM8" s="67"/>
      <c r="AN8" s="67"/>
      <c r="AO8" s="67"/>
      <c r="AP8" s="67"/>
      <c r="AQ8" s="67"/>
      <c r="AR8" s="67"/>
      <c r="AS8" s="67"/>
      <c r="AT8" s="66">
        <f>データ!$S$6</f>
        <v>110.59</v>
      </c>
      <c r="AU8" s="66"/>
      <c r="AV8" s="66"/>
      <c r="AW8" s="66"/>
      <c r="AX8" s="66"/>
      <c r="AY8" s="66"/>
      <c r="AZ8" s="66"/>
      <c r="BA8" s="66"/>
      <c r="BB8" s="66">
        <f>データ!$T$6</f>
        <v>339.99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0.53</v>
      </c>
      <c r="Q10" s="66"/>
      <c r="R10" s="66"/>
      <c r="S10" s="66"/>
      <c r="T10" s="66"/>
      <c r="U10" s="66"/>
      <c r="V10" s="66"/>
      <c r="W10" s="67">
        <f>データ!$Q$6</f>
        <v>2200</v>
      </c>
      <c r="X10" s="67"/>
      <c r="Y10" s="67"/>
      <c r="Z10" s="67"/>
      <c r="AA10" s="67"/>
      <c r="AB10" s="67"/>
      <c r="AC10" s="67"/>
      <c r="AD10" s="2"/>
      <c r="AE10" s="2"/>
      <c r="AF10" s="2"/>
      <c r="AG10" s="2"/>
      <c r="AH10" s="2"/>
      <c r="AI10" s="2"/>
      <c r="AJ10" s="2"/>
      <c r="AK10" s="2"/>
      <c r="AL10" s="67">
        <f>データ!$U$6</f>
        <v>198</v>
      </c>
      <c r="AM10" s="67"/>
      <c r="AN10" s="67"/>
      <c r="AO10" s="67"/>
      <c r="AP10" s="67"/>
      <c r="AQ10" s="67"/>
      <c r="AR10" s="67"/>
      <c r="AS10" s="67"/>
      <c r="AT10" s="66">
        <f>データ!$V$6</f>
        <v>4.92</v>
      </c>
      <c r="AU10" s="66"/>
      <c r="AV10" s="66"/>
      <c r="AW10" s="66"/>
      <c r="AX10" s="66"/>
      <c r="AY10" s="66"/>
      <c r="AZ10" s="66"/>
      <c r="BA10" s="66"/>
      <c r="BB10" s="66">
        <f>データ!$W$6</f>
        <v>40.24</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113</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114</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rA/W5S7hnkEzmTjq1zxGI8IsbFBGNob+UeTdotp1yWPt2lO3BdJDe+OHEEJe5LmbJ5CWKmc6jv9aTJNzjmydrg==" saltValue="dNV9y5cjkPsk94kGpJVbW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53</v>
      </c>
      <c r="B4" s="31"/>
      <c r="C4" s="31"/>
      <c r="D4" s="31"/>
      <c r="E4" s="31"/>
      <c r="F4" s="31"/>
      <c r="G4" s="31"/>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2019</v>
      </c>
      <c r="C6" s="34">
        <f t="shared" ref="C6:W6" si="3">C7</f>
        <v>173614</v>
      </c>
      <c r="D6" s="34">
        <f t="shared" si="3"/>
        <v>47</v>
      </c>
      <c r="E6" s="34">
        <f t="shared" si="3"/>
        <v>1</v>
      </c>
      <c r="F6" s="34">
        <f t="shared" si="3"/>
        <v>0</v>
      </c>
      <c r="G6" s="34">
        <f t="shared" si="3"/>
        <v>0</v>
      </c>
      <c r="H6" s="34" t="str">
        <f t="shared" si="3"/>
        <v>石川県　津幡町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0.53</v>
      </c>
      <c r="Q6" s="35">
        <f t="shared" si="3"/>
        <v>2200</v>
      </c>
      <c r="R6" s="35">
        <f t="shared" si="3"/>
        <v>37600</v>
      </c>
      <c r="S6" s="35">
        <f t="shared" si="3"/>
        <v>110.59</v>
      </c>
      <c r="T6" s="35">
        <f t="shared" si="3"/>
        <v>339.99</v>
      </c>
      <c r="U6" s="35">
        <f t="shared" si="3"/>
        <v>198</v>
      </c>
      <c r="V6" s="35">
        <f t="shared" si="3"/>
        <v>4.92</v>
      </c>
      <c r="W6" s="35">
        <f t="shared" si="3"/>
        <v>40.24</v>
      </c>
      <c r="X6" s="36">
        <f>IF(X7="",NA(),X7)</f>
        <v>115.26</v>
      </c>
      <c r="Y6" s="36">
        <f t="shared" ref="Y6:AG6" si="4">IF(Y7="",NA(),Y7)</f>
        <v>143.71</v>
      </c>
      <c r="Z6" s="36">
        <f t="shared" si="4"/>
        <v>99.38</v>
      </c>
      <c r="AA6" s="36">
        <f t="shared" si="4"/>
        <v>104.56</v>
      </c>
      <c r="AB6" s="36">
        <f t="shared" si="4"/>
        <v>213.68</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165.63</v>
      </c>
      <c r="BF6" s="36">
        <f t="shared" ref="BF6:BN6" si="7">IF(BF7="",NA(),BF7)</f>
        <v>118.42</v>
      </c>
      <c r="BG6" s="36">
        <f t="shared" si="7"/>
        <v>60.48</v>
      </c>
      <c r="BH6" s="35">
        <f t="shared" si="7"/>
        <v>0</v>
      </c>
      <c r="BI6" s="35">
        <f t="shared" si="7"/>
        <v>0</v>
      </c>
      <c r="BJ6" s="36">
        <f t="shared" si="7"/>
        <v>1510.14</v>
      </c>
      <c r="BK6" s="36">
        <f t="shared" si="7"/>
        <v>1595.62</v>
      </c>
      <c r="BL6" s="36">
        <f t="shared" si="7"/>
        <v>1302.33</v>
      </c>
      <c r="BM6" s="36">
        <f t="shared" si="7"/>
        <v>1274.21</v>
      </c>
      <c r="BN6" s="36">
        <f t="shared" si="7"/>
        <v>1183.92</v>
      </c>
      <c r="BO6" s="35" t="str">
        <f>IF(BO7="","",IF(BO7="-","【-】","【"&amp;SUBSTITUTE(TEXT(BO7,"#,##0.00"),"-","△")&amp;"】"))</f>
        <v>【1,084.05】</v>
      </c>
      <c r="BP6" s="36">
        <f>IF(BP7="",NA(),BP7)</f>
        <v>101.03</v>
      </c>
      <c r="BQ6" s="36">
        <f t="shared" ref="BQ6:BY6" si="8">IF(BQ7="",NA(),BQ7)</f>
        <v>95.14</v>
      </c>
      <c r="BR6" s="36">
        <f t="shared" si="8"/>
        <v>74.7</v>
      </c>
      <c r="BS6" s="36">
        <f t="shared" si="8"/>
        <v>66.319999999999993</v>
      </c>
      <c r="BT6" s="36">
        <f t="shared" si="8"/>
        <v>179.76</v>
      </c>
      <c r="BU6" s="36">
        <f t="shared" si="8"/>
        <v>22.67</v>
      </c>
      <c r="BV6" s="36">
        <f t="shared" si="8"/>
        <v>37.92</v>
      </c>
      <c r="BW6" s="36">
        <f t="shared" si="8"/>
        <v>40.89</v>
      </c>
      <c r="BX6" s="36">
        <f t="shared" si="8"/>
        <v>41.25</v>
      </c>
      <c r="BY6" s="36">
        <f t="shared" si="8"/>
        <v>42.5</v>
      </c>
      <c r="BZ6" s="35" t="str">
        <f>IF(BZ7="","",IF(BZ7="-","【-】","【"&amp;SUBSTITUTE(TEXT(BZ7,"#,##0.00"),"-","△")&amp;"】"))</f>
        <v>【53.46】</v>
      </c>
      <c r="CA6" s="36">
        <f>IF(CA7="",NA(),CA7)</f>
        <v>109.64</v>
      </c>
      <c r="CB6" s="36">
        <f t="shared" ref="CB6:CJ6" si="9">IF(CB7="",NA(),CB7)</f>
        <v>117.5</v>
      </c>
      <c r="CC6" s="36">
        <f t="shared" si="9"/>
        <v>146.72999999999999</v>
      </c>
      <c r="CD6" s="36">
        <f t="shared" si="9"/>
        <v>165.69</v>
      </c>
      <c r="CE6" s="36">
        <f t="shared" si="9"/>
        <v>63</v>
      </c>
      <c r="CF6" s="36">
        <f t="shared" si="9"/>
        <v>789.62</v>
      </c>
      <c r="CG6" s="36">
        <f t="shared" si="9"/>
        <v>423.18</v>
      </c>
      <c r="CH6" s="36">
        <f t="shared" si="9"/>
        <v>383.2</v>
      </c>
      <c r="CI6" s="36">
        <f t="shared" si="9"/>
        <v>383.25</v>
      </c>
      <c r="CJ6" s="36">
        <f t="shared" si="9"/>
        <v>377.72</v>
      </c>
      <c r="CK6" s="35" t="str">
        <f>IF(CK7="","",IF(CK7="-","【-】","【"&amp;SUBSTITUTE(TEXT(CK7,"#,##0.00"),"-","△")&amp;"】"))</f>
        <v>【300.47】</v>
      </c>
      <c r="CL6" s="36">
        <f>IF(CL7="",NA(),CL7)</f>
        <v>33.11</v>
      </c>
      <c r="CM6" s="36">
        <f t="shared" ref="CM6:CU6" si="10">IF(CM7="",NA(),CM7)</f>
        <v>31.38</v>
      </c>
      <c r="CN6" s="36">
        <f t="shared" si="10"/>
        <v>32.17</v>
      </c>
      <c r="CO6" s="36">
        <f t="shared" si="10"/>
        <v>30.34</v>
      </c>
      <c r="CP6" s="36">
        <f t="shared" si="10"/>
        <v>28.72</v>
      </c>
      <c r="CQ6" s="36">
        <f t="shared" si="10"/>
        <v>48.7</v>
      </c>
      <c r="CR6" s="36">
        <f t="shared" si="10"/>
        <v>46.9</v>
      </c>
      <c r="CS6" s="36">
        <f t="shared" si="10"/>
        <v>47.95</v>
      </c>
      <c r="CT6" s="36">
        <f t="shared" si="10"/>
        <v>48.26</v>
      </c>
      <c r="CU6" s="36">
        <f t="shared" si="10"/>
        <v>48.01</v>
      </c>
      <c r="CV6" s="35" t="str">
        <f>IF(CV7="","",IF(CV7="-","【-】","【"&amp;SUBSTITUTE(TEXT(CV7,"#,##0.00"),"-","△")&amp;"】"))</f>
        <v>【54.90】</v>
      </c>
      <c r="CW6" s="36">
        <f>IF(CW7="",NA(),CW7)</f>
        <v>91.92</v>
      </c>
      <c r="CX6" s="36">
        <f t="shared" ref="CX6:DF6" si="11">IF(CX7="",NA(),CX7)</f>
        <v>91.97</v>
      </c>
      <c r="CY6" s="36">
        <f t="shared" si="11"/>
        <v>91.76</v>
      </c>
      <c r="CZ6" s="36">
        <f t="shared" si="11"/>
        <v>92.13</v>
      </c>
      <c r="DA6" s="36">
        <f t="shared" si="11"/>
        <v>89.27</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173614</v>
      </c>
      <c r="D7" s="38">
        <v>47</v>
      </c>
      <c r="E7" s="38">
        <v>1</v>
      </c>
      <c r="F7" s="38">
        <v>0</v>
      </c>
      <c r="G7" s="38">
        <v>0</v>
      </c>
      <c r="H7" s="38" t="s">
        <v>94</v>
      </c>
      <c r="I7" s="38" t="s">
        <v>95</v>
      </c>
      <c r="J7" s="38" t="s">
        <v>96</v>
      </c>
      <c r="K7" s="38" t="s">
        <v>97</v>
      </c>
      <c r="L7" s="38" t="s">
        <v>98</v>
      </c>
      <c r="M7" s="38" t="s">
        <v>99</v>
      </c>
      <c r="N7" s="39" t="s">
        <v>100</v>
      </c>
      <c r="O7" s="39" t="s">
        <v>101</v>
      </c>
      <c r="P7" s="39">
        <v>0.53</v>
      </c>
      <c r="Q7" s="39">
        <v>2200</v>
      </c>
      <c r="R7" s="39">
        <v>37600</v>
      </c>
      <c r="S7" s="39">
        <v>110.59</v>
      </c>
      <c r="T7" s="39">
        <v>339.99</v>
      </c>
      <c r="U7" s="39">
        <v>198</v>
      </c>
      <c r="V7" s="39">
        <v>4.92</v>
      </c>
      <c r="W7" s="39">
        <v>40.24</v>
      </c>
      <c r="X7" s="39">
        <v>115.26</v>
      </c>
      <c r="Y7" s="39">
        <v>143.71</v>
      </c>
      <c r="Z7" s="39">
        <v>99.38</v>
      </c>
      <c r="AA7" s="39">
        <v>104.56</v>
      </c>
      <c r="AB7" s="39">
        <v>213.68</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165.63</v>
      </c>
      <c r="BF7" s="39">
        <v>118.42</v>
      </c>
      <c r="BG7" s="39">
        <v>60.48</v>
      </c>
      <c r="BH7" s="39">
        <v>0</v>
      </c>
      <c r="BI7" s="39">
        <v>0</v>
      </c>
      <c r="BJ7" s="39">
        <v>1510.14</v>
      </c>
      <c r="BK7" s="39">
        <v>1595.62</v>
      </c>
      <c r="BL7" s="39">
        <v>1302.33</v>
      </c>
      <c r="BM7" s="39">
        <v>1274.21</v>
      </c>
      <c r="BN7" s="39">
        <v>1183.92</v>
      </c>
      <c r="BO7" s="39">
        <v>1084.05</v>
      </c>
      <c r="BP7" s="39">
        <v>101.03</v>
      </c>
      <c r="BQ7" s="39">
        <v>95.14</v>
      </c>
      <c r="BR7" s="39">
        <v>74.7</v>
      </c>
      <c r="BS7" s="39">
        <v>66.319999999999993</v>
      </c>
      <c r="BT7" s="39">
        <v>179.76</v>
      </c>
      <c r="BU7" s="39">
        <v>22.67</v>
      </c>
      <c r="BV7" s="39">
        <v>37.92</v>
      </c>
      <c r="BW7" s="39">
        <v>40.89</v>
      </c>
      <c r="BX7" s="39">
        <v>41.25</v>
      </c>
      <c r="BY7" s="39">
        <v>42.5</v>
      </c>
      <c r="BZ7" s="39">
        <v>53.46</v>
      </c>
      <c r="CA7" s="39">
        <v>109.64</v>
      </c>
      <c r="CB7" s="39">
        <v>117.5</v>
      </c>
      <c r="CC7" s="39">
        <v>146.72999999999999</v>
      </c>
      <c r="CD7" s="39">
        <v>165.69</v>
      </c>
      <c r="CE7" s="39">
        <v>63</v>
      </c>
      <c r="CF7" s="39">
        <v>789.62</v>
      </c>
      <c r="CG7" s="39">
        <v>423.18</v>
      </c>
      <c r="CH7" s="39">
        <v>383.2</v>
      </c>
      <c r="CI7" s="39">
        <v>383.25</v>
      </c>
      <c r="CJ7" s="39">
        <v>377.72</v>
      </c>
      <c r="CK7" s="39">
        <v>300.47000000000003</v>
      </c>
      <c r="CL7" s="39">
        <v>33.11</v>
      </c>
      <c r="CM7" s="39">
        <v>31.38</v>
      </c>
      <c r="CN7" s="39">
        <v>32.17</v>
      </c>
      <c r="CO7" s="39">
        <v>30.34</v>
      </c>
      <c r="CP7" s="39">
        <v>28.72</v>
      </c>
      <c r="CQ7" s="39">
        <v>48.7</v>
      </c>
      <c r="CR7" s="39">
        <v>46.9</v>
      </c>
      <c r="CS7" s="39">
        <v>47.95</v>
      </c>
      <c r="CT7" s="39">
        <v>48.26</v>
      </c>
      <c r="CU7" s="39">
        <v>48.01</v>
      </c>
      <c r="CV7" s="39">
        <v>54.9</v>
      </c>
      <c r="CW7" s="39">
        <v>91.92</v>
      </c>
      <c r="CX7" s="39">
        <v>91.97</v>
      </c>
      <c r="CY7" s="39">
        <v>91.76</v>
      </c>
      <c r="CZ7" s="39">
        <v>92.13</v>
      </c>
      <c r="DA7" s="39">
        <v>89.27</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107</v>
      </c>
    </row>
    <row r="12" spans="1:144" x14ac:dyDescent="0.15">
      <c r="B12">
        <v>1</v>
      </c>
      <c r="C12">
        <v>1</v>
      </c>
      <c r="D12">
        <v>1</v>
      </c>
      <c r="E12">
        <v>1</v>
      </c>
      <c r="F12">
        <v>1</v>
      </c>
      <c r="G12" t="s">
        <v>108</v>
      </c>
    </row>
    <row r="13" spans="1:144" x14ac:dyDescent="0.15">
      <c r="B13" t="s">
        <v>109</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2021-01-27T05:44:45Z</cp:lastPrinted>
  <dcterms:created xsi:type="dcterms:W3CDTF">2020-12-04T02:20:01Z</dcterms:created>
  <dcterms:modified xsi:type="dcterms:W3CDTF">2021-02-08T05:36:23Z</dcterms:modified>
  <cp:category/>
</cp:coreProperties>
</file>