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11300-25646\e\R2財政共有\09 地方公営企業\96 経営比較分析関係\04    公表用ファイル\00 簡水\13津幡町\"/>
    </mc:Choice>
  </mc:AlternateContent>
  <workbookProtection workbookAlgorithmName="SHA-512" workbookHashValue="kVL/ShSBpV4+hWGHfIvCXLZEQ1w8O4x4/3IPBKXtfFPVMLtVVyQPXhlYSgyKz4AWdF0xrrRrBJpZq1IXSHO+Hg==" workbookSaltValue="nSyF8g3BwGeUvpBBg8oInw==" workbookSpinCount="100000" lockStructure="1"/>
  <bookViews>
    <workbookView xWindow="0" yWindow="0" windowWidth="20490" windowHeight="652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O6" i="5"/>
  <c r="I10" i="4" s="1"/>
  <c r="N6" i="5"/>
  <c r="M6" i="5"/>
  <c r="L6" i="5"/>
  <c r="K6" i="5"/>
  <c r="P8" i="4" s="1"/>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K85" i="4"/>
  <c r="J85" i="4"/>
  <c r="I85" i="4"/>
  <c r="E85" i="4"/>
  <c r="AT10" i="4"/>
  <c r="AL10" i="4"/>
  <c r="W10" i="4"/>
  <c r="P10" i="4"/>
  <c r="B10" i="4"/>
  <c r="BB8" i="4"/>
  <c r="AL8" i="4"/>
  <c r="AD8" i="4"/>
  <c r="W8" i="4"/>
  <c r="I8" i="4"/>
  <c r="B8" i="4"/>
  <c r="B6" i="4"/>
</calcChain>
</file>

<file path=xl/sharedStrings.xml><?xml version="1.0" encoding="utf-8"?>
<sst xmlns="http://schemas.openxmlformats.org/spreadsheetml/2006/main" count="233" uniqueCount="116">
  <si>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</si>
  <si>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</si>
  <si>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</si>
  <si>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</si>
  <si>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</si>
  <si>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</si>
  <si>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</si>
  <si>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</si>
  <si>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</si>
  <si>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</si>
  <si>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</si>
  <si>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</si>
  <si>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</si>
  <si>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</si>
  <si>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</si>
  <si>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</si>
  <si>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</si>
  <si>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</si>
  <si>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</si>
  <si>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</si>
  <si>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</si>
  <si>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</si>
  <si>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</si>
  <si>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</si>
  <si>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</si>
  <si>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</si>
  <si>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</si>
  <si>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</si>
  <si>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</si>
  <si>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</si>
  <si>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</si>
  <si>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</si>
  <si>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</si>
  <si>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</si>
  <si>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</si>
  <si>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</si>
  <si>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</si>
  <si>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</si>
  <si>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</si>
  <si>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</si>
  <si>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</si>
  <si>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</si>
  <si>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</si>
  <si>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</si>
  <si>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</si>
  <si>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</si>
  <si>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</si>
  <si>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</si>
  <si>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</si>
  <si>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</si>
  <si>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</si>
  <si>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</si>
  <si>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</si>
  <si>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</si>
  <si>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</si>
  <si>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</si>
  <si>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</si>
  <si>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</si>
  <si>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</si>
  <si>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</si>
  <si>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</si>
  <si>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</si>
  <si>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</si>
  <si>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</si>
  <si>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</si>
  <si>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</si>
  <si>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</si>
  <si>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</si>
  <si>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</si>
  <si>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</si>
  <si>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</si>
  <si>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</si>
  <si>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</si>
  <si>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</si>
  <si>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</si>
  <si>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</si>
  <si>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</si>
  <si>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</si>
  <si>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</si>
  <si>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</si>
  <si>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</si>
  <si>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</si>
  <si>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</si>
  <si>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</si>
  <si>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</si>
  <si>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</si>
  <si>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</si>
  <si>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</si>
  <si>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</si>
  <si>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</si>
  <si>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</si>
  <si>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</si>
  <si>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</si>
  <si>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</si>
  <si>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石川県　津幡町</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</si>
  <si>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</si>
  <si>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</si>
  <si>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</si>
  <si>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</si>
  <si>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</si>
  <si>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</si>
  <si>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</si>
  <si>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</si>
  <si>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</si>
  <si>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</si>
  <si>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</si>
  <si>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</si>
  <si>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</si>
  <si>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</si>
  <si>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</si>
  <si>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</si>
  <si>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</si>
  <si>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</si>
  <si>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農業集落排水事業や農林事業に併せて更新を行った管路につては全般的に健全であるが、創設時に布設された管路には経年化しているものもあるため、修繕や更新の費用確保に留意する。</t>
    <rPh sb="69" eb="71">
      <t>シュウゼン</t>
    </rPh>
    <rPh sb="75" eb="77">
      <t>ヒヨウ</t>
    </rPh>
    <rPh sb="80" eb="82">
      <t>リュウイ</t>
    </rPh>
    <phoneticPr fontId="4"/>
  </si>
  <si>
    <t>　現在のところ、収益的収支比率及び料金回収率とも類似団体平均値を上回っているが、給水区域は人口減少傾向にある集落であり、今後、収入の減少により、管および施設の維持修繕や更新費用が確保できるよう、料金水準や運営手法の検討を行う。</t>
    <rPh sb="49" eb="51">
      <t>ケイコウ</t>
    </rPh>
    <rPh sb="81" eb="83">
      <t>シュウゼン</t>
    </rPh>
    <rPh sb="86" eb="88">
      <t>ヒヨウ</t>
    </rPh>
    <rPh sb="89" eb="91">
      <t>カクホ</t>
    </rPh>
    <rPh sb="97" eb="99">
      <t>リョウキン</t>
    </rPh>
    <rPh sb="99" eb="101">
      <t>スイジュン</t>
    </rPh>
    <rPh sb="102" eb="104">
      <t>ウンエイ</t>
    </rPh>
    <rPh sb="104" eb="106">
      <t>シュホウ</t>
    </rPh>
    <rPh sb="110" eb="111">
      <t>オコナ</t>
    </rPh>
    <phoneticPr fontId="4"/>
  </si>
  <si>
    <t>　３地区合計で収益的収支比率は１００％を超え、単年度で黒字となっている。給水人口減少のため施設利用率は低いが、起債残高はなく、料金回収率や給水原価は類似団体と比べ良好である。今後人口減少による料金収入の減少に留意し運営を行う。</t>
    <rPh sb="2" eb="4">
      <t>チク</t>
    </rPh>
    <rPh sb="4" eb="6">
      <t>ゴウケイ</t>
    </rPh>
    <rPh sb="55" eb="57">
      <t>キサイ</t>
    </rPh>
    <rPh sb="57" eb="59">
      <t>ザンダカ</t>
    </rPh>
    <rPh sb="63" eb="65">
      <t>リョウキン</t>
    </rPh>
    <rPh sb="65" eb="67">
      <t>カイシュウ</t>
    </rPh>
    <rPh sb="67" eb="68">
      <t>リツ</t>
    </rPh>
    <rPh sb="69" eb="71">
      <t>キュウスイ</t>
    </rPh>
    <rPh sb="71" eb="73">
      <t>ゲンカ</t>
    </rPh>
    <rPh sb="104" eb="106">
      <t>リュウイ</t>
    </rPh>
    <rPh sb="107" eb="109">
      <t>ウンエイ</t>
    </rPh>
    <rPh sb="110" eb="111">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</si>
</sst>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quot;H&quot;yy"/>
    <numFmt numFmtId="180"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D63-4092-9DCC-D165457A8F5C}"/>
            </c:ext>
          </c:extLst>
        </c:ser>
        <c:dLbls>
          <c:showLegendKey val="0"/>
          <c:showVal val="0"/>
          <c:showCatName val="0"/>
          <c:showSerName val="0"/>
          <c:showPercent val="0"/>
          <c:showBubbleSize val="0"/>
        </c:dLbls>
        <c:gapWidth val="150"/>
        <c:axId val="384485008"/>
        <c:axId val="384486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1.26</c:v>
                </c:pt>
                <c:pt idx="1">
                  <c:v>0.78</c:v>
                </c:pt>
                <c:pt idx="2">
                  <c:v>0.56999999999999995</c:v>
                </c:pt>
                <c:pt idx="3">
                  <c:v>0.62</c:v>
                </c:pt>
                <c:pt idx="4">
                  <c:v>0.39</c:v>
                </c:pt>
              </c:numCache>
            </c:numRef>
          </c:val>
          <c:smooth val="0"/>
          <c:extLst>
            <c:ext xmlns:c16="http://schemas.microsoft.com/office/drawing/2014/chart" uri="{C3380CC4-5D6E-409C-BE32-E72D297353CC}">
              <c16:uniqueId val="{00000001-FD63-4092-9DCC-D165457A8F5C}"/>
            </c:ext>
          </c:extLst>
        </c:ser>
        <c:dLbls>
          <c:showLegendKey val="0"/>
          <c:showVal val="0"/>
          <c:showCatName val="0"/>
          <c:showSerName val="0"/>
          <c:showPercent val="0"/>
          <c:showBubbleSize val="0"/>
        </c:dLbls>
        <c:marker val="1"/>
        <c:smooth val="0"/>
        <c:axId val="384485008"/>
        <c:axId val="384486576"/>
      </c:lineChart>
      <c:dateAx>
        <c:axId val="384485008"/>
        <c:scaling>
          <c:orientation val="minMax"/>
        </c:scaling>
        <c:delete val="1"/>
        <c:axPos val="b"/>
        <c:numFmt formatCode="&quot;H&quot;yy" sourceLinked="1"/>
        <c:majorTickMark val="none"/>
        <c:minorTickMark val="none"/>
        <c:tickLblPos val="none"/>
        <c:crossAx val="384486576"/>
        <c:crosses val="autoZero"/>
        <c:auto val="1"/>
        <c:lblOffset val="100"/>
        <c:baseTimeUnit val="years"/>
      </c:dateAx>
      <c:valAx>
        <c:axId val="384486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8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115.26</c:v>
                </c:pt>
                <c:pt idx="1">
                  <c:v>143.71</c:v>
                </c:pt>
                <c:pt idx="2">
                  <c:v>99.38</c:v>
                </c:pt>
                <c:pt idx="3">
                  <c:v>104.56</c:v>
                </c:pt>
                <c:pt idx="4">
                  <c:v>213.68</c:v>
                </c:pt>
              </c:numCache>
            </c:numRef>
          </c:val>
          <c:extLst>
            <c:ext xmlns:c16="http://schemas.microsoft.com/office/drawing/2014/chart" uri="{C3380CC4-5D6E-409C-BE32-E72D297353CC}">
              <c16:uniqueId val="{00000000-2831-433B-9B37-6B42146BB089}"/>
            </c:ext>
          </c:extLst>
        </c:ser>
        <c:dLbls>
          <c:showLegendKey val="0"/>
          <c:showVal val="0"/>
          <c:showCatName val="0"/>
          <c:showSerName val="0"/>
          <c:showPercent val="0"/>
          <c:showBubbleSize val="0"/>
        </c:dLbls>
        <c:gapWidth val="150"/>
        <c:axId val="384481480"/>
        <c:axId val="384482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72.03</c:v>
                </c:pt>
                <c:pt idx="1">
                  <c:v>72.11</c:v>
                </c:pt>
                <c:pt idx="2">
                  <c:v>74.05</c:v>
                </c:pt>
                <c:pt idx="3">
                  <c:v>73.25</c:v>
                </c:pt>
                <c:pt idx="4">
                  <c:v>75.06</c:v>
                </c:pt>
              </c:numCache>
            </c:numRef>
          </c:val>
          <c:smooth val="0"/>
          <c:extLst>
            <c:ext xmlns:c16="http://schemas.microsoft.com/office/drawing/2014/chart" uri="{C3380CC4-5D6E-409C-BE32-E72D297353CC}">
              <c16:uniqueId val="{00000001-2831-433B-9B37-6B42146BB089}"/>
            </c:ext>
          </c:extLst>
        </c:ser>
        <c:dLbls>
          <c:showLegendKey val="0"/>
          <c:showVal val="0"/>
          <c:showCatName val="0"/>
          <c:showSerName val="0"/>
          <c:showPercent val="0"/>
          <c:showBubbleSize val="0"/>
        </c:dLbls>
        <c:marker val="1"/>
        <c:smooth val="0"/>
        <c:axId val="384481480"/>
        <c:axId val="384482264"/>
      </c:lineChart>
      <c:dateAx>
        <c:axId val="384481480"/>
        <c:scaling>
          <c:orientation val="minMax"/>
        </c:scaling>
        <c:delete val="1"/>
        <c:axPos val="b"/>
        <c:numFmt formatCode="&quot;H&quot;yy" sourceLinked="1"/>
        <c:majorTickMark val="none"/>
        <c:minorTickMark val="none"/>
        <c:tickLblPos val="none"/>
        <c:crossAx val="384482264"/>
        <c:crosses val="autoZero"/>
        <c:auto val="1"/>
        <c:lblOffset val="100"/>
        <c:baseTimeUnit val="years"/>
      </c:dateAx>
      <c:valAx>
        <c:axId val="384482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81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0D-4004-BB1A-8AC2D4107F53}"/>
            </c:ext>
          </c:extLst>
        </c:ser>
        <c:dLbls>
          <c:showLegendKey val="0"/>
          <c:showVal val="0"/>
          <c:showCatName val="0"/>
          <c:showSerName val="0"/>
          <c:showPercent val="0"/>
          <c:showBubbleSize val="0"/>
        </c:dLbls>
        <c:gapWidth val="150"/>
        <c:axId val="384490888"/>
        <c:axId val="384486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0D-4004-BB1A-8AC2D4107F53}"/>
            </c:ext>
          </c:extLst>
        </c:ser>
        <c:dLbls>
          <c:showLegendKey val="0"/>
          <c:showVal val="0"/>
          <c:showCatName val="0"/>
          <c:showSerName val="0"/>
          <c:showPercent val="0"/>
          <c:showBubbleSize val="0"/>
        </c:dLbls>
        <c:marker val="1"/>
        <c:smooth val="0"/>
        <c:axId val="384490888"/>
        <c:axId val="384486968"/>
      </c:lineChart>
      <c:dateAx>
        <c:axId val="384490888"/>
        <c:scaling>
          <c:orientation val="minMax"/>
        </c:scaling>
        <c:delete val="1"/>
        <c:axPos val="b"/>
        <c:numFmt formatCode="&quot;H&quot;yy" sourceLinked="1"/>
        <c:majorTickMark val="none"/>
        <c:minorTickMark val="none"/>
        <c:tickLblPos val="none"/>
        <c:crossAx val="384486968"/>
        <c:crosses val="autoZero"/>
        <c:auto val="1"/>
        <c:lblOffset val="100"/>
        <c:baseTimeUnit val="years"/>
      </c:dateAx>
      <c:valAx>
        <c:axId val="384486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0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9E9-48DA-A80A-F3D5174F5029}"/>
            </c:ext>
          </c:extLst>
        </c:ser>
        <c:dLbls>
          <c:showLegendKey val="0"/>
          <c:showVal val="0"/>
          <c:showCatName val="0"/>
          <c:showSerName val="0"/>
          <c:showPercent val="0"/>
          <c:showBubbleSize val="0"/>
        </c:dLbls>
        <c:gapWidth val="150"/>
        <c:axId val="384488928"/>
        <c:axId val="384491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9E9-48DA-A80A-F3D5174F5029}"/>
            </c:ext>
          </c:extLst>
        </c:ser>
        <c:dLbls>
          <c:showLegendKey val="0"/>
          <c:showVal val="0"/>
          <c:showCatName val="0"/>
          <c:showSerName val="0"/>
          <c:showPercent val="0"/>
          <c:showBubbleSize val="0"/>
        </c:dLbls>
        <c:marker val="1"/>
        <c:smooth val="0"/>
        <c:axId val="384488928"/>
        <c:axId val="384491280"/>
      </c:lineChart>
      <c:dateAx>
        <c:axId val="384488928"/>
        <c:scaling>
          <c:orientation val="minMax"/>
        </c:scaling>
        <c:delete val="1"/>
        <c:axPos val="b"/>
        <c:numFmt formatCode="&quot;H&quot;yy" sourceLinked="1"/>
        <c:majorTickMark val="none"/>
        <c:minorTickMark val="none"/>
        <c:tickLblPos val="none"/>
        <c:crossAx val="384491280"/>
        <c:crosses val="autoZero"/>
        <c:auto val="1"/>
        <c:lblOffset val="100"/>
        <c:baseTimeUnit val="years"/>
      </c:dateAx>
      <c:valAx>
        <c:axId val="384491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88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536-45A8-80D3-1474B45441A7}"/>
            </c:ext>
          </c:extLst>
        </c:ser>
        <c:dLbls>
          <c:showLegendKey val="0"/>
          <c:showVal val="0"/>
          <c:showCatName val="0"/>
          <c:showSerName val="0"/>
          <c:showPercent val="0"/>
          <c:showBubbleSize val="0"/>
        </c:dLbls>
        <c:gapWidth val="150"/>
        <c:axId val="384492848"/>
        <c:axId val="384494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536-45A8-80D3-1474B45441A7}"/>
            </c:ext>
          </c:extLst>
        </c:ser>
        <c:dLbls>
          <c:showLegendKey val="0"/>
          <c:showVal val="0"/>
          <c:showCatName val="0"/>
          <c:showSerName val="0"/>
          <c:showPercent val="0"/>
          <c:showBubbleSize val="0"/>
        </c:dLbls>
        <c:marker val="1"/>
        <c:smooth val="0"/>
        <c:axId val="384492848"/>
        <c:axId val="384494416"/>
      </c:lineChart>
      <c:dateAx>
        <c:axId val="384492848"/>
        <c:scaling>
          <c:orientation val="minMax"/>
        </c:scaling>
        <c:delete val="1"/>
        <c:axPos val="b"/>
        <c:numFmt formatCode="&quot;H&quot;yy" sourceLinked="1"/>
        <c:majorTickMark val="none"/>
        <c:minorTickMark val="none"/>
        <c:tickLblPos val="none"/>
        <c:crossAx val="384494416"/>
        <c:crosses val="autoZero"/>
        <c:auto val="1"/>
        <c:lblOffset val="100"/>
        <c:baseTimeUnit val="years"/>
      </c:dateAx>
      <c:valAx>
        <c:axId val="384494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824-414A-B0D8-EE0DB205F885}"/>
            </c:ext>
          </c:extLst>
        </c:ser>
        <c:dLbls>
          <c:showLegendKey val="0"/>
          <c:showVal val="0"/>
          <c:showCatName val="0"/>
          <c:showSerName val="0"/>
          <c:showPercent val="0"/>
          <c:showBubbleSize val="0"/>
        </c:dLbls>
        <c:gapWidth val="150"/>
        <c:axId val="384496768"/>
        <c:axId val="384495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824-414A-B0D8-EE0DB205F885}"/>
            </c:ext>
          </c:extLst>
        </c:ser>
        <c:dLbls>
          <c:showLegendKey val="0"/>
          <c:showVal val="0"/>
          <c:showCatName val="0"/>
          <c:showSerName val="0"/>
          <c:showPercent val="0"/>
          <c:showBubbleSize val="0"/>
        </c:dLbls>
        <c:marker val="1"/>
        <c:smooth val="0"/>
        <c:axId val="384496768"/>
        <c:axId val="384495592"/>
      </c:lineChart>
      <c:dateAx>
        <c:axId val="384496768"/>
        <c:scaling>
          <c:orientation val="minMax"/>
        </c:scaling>
        <c:delete val="1"/>
        <c:axPos val="b"/>
        <c:numFmt formatCode="&quot;H&quot;yy" sourceLinked="1"/>
        <c:majorTickMark val="none"/>
        <c:minorTickMark val="none"/>
        <c:tickLblPos val="none"/>
        <c:crossAx val="384495592"/>
        <c:crosses val="autoZero"/>
        <c:auto val="1"/>
        <c:lblOffset val="100"/>
        <c:baseTimeUnit val="years"/>
      </c:dateAx>
      <c:valAx>
        <c:axId val="384495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6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165.63</c:v>
                </c:pt>
                <c:pt idx="1">
                  <c:v>118.42</c:v>
                </c:pt>
                <c:pt idx="2">
                  <c:v>60.48</c:v>
                </c:pt>
                <c:pt idx="3" formatCode="#,##0.00;&quot;△&quot;#,##0.00">
                  <c:v>0</c:v>
                </c:pt>
                <c:pt idx="4" formatCode="#,##0.00;&quot;△&quot;#,##0.00">
                  <c:v>0</c:v>
                </c:pt>
              </c:numCache>
            </c:numRef>
          </c:val>
          <c:extLst>
            <c:ext xmlns:c16="http://schemas.microsoft.com/office/drawing/2014/chart" uri="{C3380CC4-5D6E-409C-BE32-E72D297353CC}">
              <c16:uniqueId val="{00000000-D184-4CAA-926A-029425435EF2}"/>
            </c:ext>
          </c:extLst>
        </c:ser>
        <c:dLbls>
          <c:showLegendKey val="0"/>
          <c:showVal val="0"/>
          <c:showCatName val="0"/>
          <c:showSerName val="0"/>
          <c:showPercent val="0"/>
          <c:showBubbleSize val="0"/>
        </c:dLbls>
        <c:gapWidth val="150"/>
        <c:axId val="384494024"/>
        <c:axId val="11063598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1510.14</c:v>
                </c:pt>
                <c:pt idx="1">
                  <c:v>1595.62</c:v>
                </c:pt>
                <c:pt idx="2">
                  <c:v>1302.33</c:v>
                </c:pt>
                <c:pt idx="3">
                  <c:v>1274.21</c:v>
                </c:pt>
                <c:pt idx="4">
                  <c:v>1183.92</c:v>
                </c:pt>
              </c:numCache>
            </c:numRef>
          </c:val>
          <c:smooth val="0"/>
          <c:extLst>
            <c:ext xmlns:c16="http://schemas.microsoft.com/office/drawing/2014/chart" uri="{C3380CC4-5D6E-409C-BE32-E72D297353CC}">
              <c16:uniqueId val="{00000001-D184-4CAA-926A-029425435EF2}"/>
            </c:ext>
          </c:extLst>
        </c:ser>
        <c:dLbls>
          <c:showLegendKey val="0"/>
          <c:showVal val="0"/>
          <c:showCatName val="0"/>
          <c:showSerName val="0"/>
          <c:showPercent val="0"/>
          <c:showBubbleSize val="0"/>
        </c:dLbls>
        <c:marker val="1"/>
        <c:smooth val="0"/>
        <c:axId val="384494024"/>
        <c:axId val="1106359888"/>
      </c:lineChart>
      <c:dateAx>
        <c:axId val="384494024"/>
        <c:scaling>
          <c:orientation val="minMax"/>
        </c:scaling>
        <c:delete val="1"/>
        <c:axPos val="b"/>
        <c:numFmt formatCode="&quot;H&quot;yy" sourceLinked="1"/>
        <c:majorTickMark val="none"/>
        <c:minorTickMark val="none"/>
        <c:tickLblPos val="none"/>
        <c:crossAx val="1106359888"/>
        <c:crosses val="autoZero"/>
        <c:auto val="1"/>
        <c:lblOffset val="100"/>
        <c:baseTimeUnit val="years"/>
      </c:dateAx>
      <c:valAx>
        <c:axId val="11063598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4940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101.03</c:v>
                </c:pt>
                <c:pt idx="1">
                  <c:v>95.14</c:v>
                </c:pt>
                <c:pt idx="2">
                  <c:v>74.7</c:v>
                </c:pt>
                <c:pt idx="3">
                  <c:v>66.319999999999993</c:v>
                </c:pt>
                <c:pt idx="4">
                  <c:v>179.76</c:v>
                </c:pt>
              </c:numCache>
            </c:numRef>
          </c:val>
          <c:extLst>
            <c:ext xmlns:c16="http://schemas.microsoft.com/office/drawing/2014/chart" uri="{C3380CC4-5D6E-409C-BE32-E72D297353CC}">
              <c16:uniqueId val="{00000000-2F69-4CCF-9606-4BDE5E98DDAF}"/>
            </c:ext>
          </c:extLst>
        </c:ser>
        <c:dLbls>
          <c:showLegendKey val="0"/>
          <c:showVal val="0"/>
          <c:showCatName val="0"/>
          <c:showSerName val="0"/>
          <c:showPercent val="0"/>
          <c:showBubbleSize val="0"/>
        </c:dLbls>
        <c:gapWidth val="150"/>
        <c:axId val="1106360672"/>
        <c:axId val="11063618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22.67</c:v>
                </c:pt>
                <c:pt idx="1">
                  <c:v>37.92</c:v>
                </c:pt>
                <c:pt idx="2">
                  <c:v>40.89</c:v>
                </c:pt>
                <c:pt idx="3">
                  <c:v>41.25</c:v>
                </c:pt>
                <c:pt idx="4">
                  <c:v>42.5</c:v>
                </c:pt>
              </c:numCache>
            </c:numRef>
          </c:val>
          <c:smooth val="0"/>
          <c:extLst>
            <c:ext xmlns:c16="http://schemas.microsoft.com/office/drawing/2014/chart" uri="{C3380CC4-5D6E-409C-BE32-E72D297353CC}">
              <c16:uniqueId val="{00000001-2F69-4CCF-9606-4BDE5E98DDAF}"/>
            </c:ext>
          </c:extLst>
        </c:ser>
        <c:dLbls>
          <c:showLegendKey val="0"/>
          <c:showVal val="0"/>
          <c:showCatName val="0"/>
          <c:showSerName val="0"/>
          <c:showPercent val="0"/>
          <c:showBubbleSize val="0"/>
        </c:dLbls>
        <c:marker val="1"/>
        <c:smooth val="0"/>
        <c:axId val="1106360672"/>
        <c:axId val="1106361848"/>
      </c:lineChart>
      <c:dateAx>
        <c:axId val="1106360672"/>
        <c:scaling>
          <c:orientation val="minMax"/>
        </c:scaling>
        <c:delete val="1"/>
        <c:axPos val="b"/>
        <c:numFmt formatCode="&quot;H&quot;yy" sourceLinked="1"/>
        <c:majorTickMark val="none"/>
        <c:minorTickMark val="none"/>
        <c:tickLblPos val="none"/>
        <c:crossAx val="1106361848"/>
        <c:crosses val="autoZero"/>
        <c:auto val="1"/>
        <c:lblOffset val="100"/>
        <c:baseTimeUnit val="years"/>
      </c:dateAx>
      <c:valAx>
        <c:axId val="110636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6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109.64</c:v>
                </c:pt>
                <c:pt idx="1">
                  <c:v>117.5</c:v>
                </c:pt>
                <c:pt idx="2">
                  <c:v>146.72999999999999</c:v>
                </c:pt>
                <c:pt idx="3">
                  <c:v>165.69</c:v>
                </c:pt>
                <c:pt idx="4">
                  <c:v>63</c:v>
                </c:pt>
              </c:numCache>
            </c:numRef>
          </c:val>
          <c:extLst>
            <c:ext xmlns:c16="http://schemas.microsoft.com/office/drawing/2014/chart" uri="{C3380CC4-5D6E-409C-BE32-E72D297353CC}">
              <c16:uniqueId val="{00000000-08AE-4796-9B3B-33DFA5C94617}"/>
            </c:ext>
          </c:extLst>
        </c:ser>
        <c:dLbls>
          <c:showLegendKey val="0"/>
          <c:showVal val="0"/>
          <c:showCatName val="0"/>
          <c:showSerName val="0"/>
          <c:showPercent val="0"/>
          <c:showBubbleSize val="0"/>
        </c:dLbls>
        <c:gapWidth val="150"/>
        <c:axId val="1106356360"/>
        <c:axId val="1106357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789.62</c:v>
                </c:pt>
                <c:pt idx="1">
                  <c:v>423.18</c:v>
                </c:pt>
                <c:pt idx="2">
                  <c:v>383.2</c:v>
                </c:pt>
                <c:pt idx="3">
                  <c:v>383.25</c:v>
                </c:pt>
                <c:pt idx="4">
                  <c:v>377.72</c:v>
                </c:pt>
              </c:numCache>
            </c:numRef>
          </c:val>
          <c:smooth val="0"/>
          <c:extLst>
            <c:ext xmlns:c16="http://schemas.microsoft.com/office/drawing/2014/chart" uri="{C3380CC4-5D6E-409C-BE32-E72D297353CC}">
              <c16:uniqueId val="{00000001-08AE-4796-9B3B-33DFA5C94617}"/>
            </c:ext>
          </c:extLst>
        </c:ser>
        <c:dLbls>
          <c:showLegendKey val="0"/>
          <c:showVal val="0"/>
          <c:showCatName val="0"/>
          <c:showSerName val="0"/>
          <c:showPercent val="0"/>
          <c:showBubbleSize val="0"/>
        </c:dLbls>
        <c:marker val="1"/>
        <c:smooth val="0"/>
        <c:axId val="1106356360"/>
        <c:axId val="1106357144"/>
      </c:lineChart>
      <c:dateAx>
        <c:axId val="1106356360"/>
        <c:scaling>
          <c:orientation val="minMax"/>
        </c:scaling>
        <c:delete val="1"/>
        <c:axPos val="b"/>
        <c:numFmt formatCode="&quot;H&quot;yy" sourceLinked="1"/>
        <c:majorTickMark val="none"/>
        <c:minorTickMark val="none"/>
        <c:tickLblPos val="none"/>
        <c:crossAx val="1106357144"/>
        <c:crosses val="autoZero"/>
        <c:auto val="1"/>
        <c:lblOffset val="100"/>
        <c:baseTimeUnit val="years"/>
      </c:dateAx>
      <c:valAx>
        <c:axId val="1106357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33.11</c:v>
                </c:pt>
                <c:pt idx="1">
                  <c:v>31.38</c:v>
                </c:pt>
                <c:pt idx="2">
                  <c:v>32.17</c:v>
                </c:pt>
                <c:pt idx="3">
                  <c:v>30.34</c:v>
                </c:pt>
                <c:pt idx="4">
                  <c:v>28.72</c:v>
                </c:pt>
              </c:numCache>
            </c:numRef>
          </c:val>
          <c:extLst>
            <c:ext xmlns:c16="http://schemas.microsoft.com/office/drawing/2014/chart" uri="{C3380CC4-5D6E-409C-BE32-E72D297353CC}">
              <c16:uniqueId val="{00000000-FDAF-4D81-8E51-2F1E52C2703B}"/>
            </c:ext>
          </c:extLst>
        </c:ser>
        <c:dLbls>
          <c:showLegendKey val="0"/>
          <c:showVal val="0"/>
          <c:showCatName val="0"/>
          <c:showSerName val="0"/>
          <c:showPercent val="0"/>
          <c:showBubbleSize val="0"/>
        </c:dLbls>
        <c:gapWidth val="150"/>
        <c:axId val="1106358712"/>
        <c:axId val="3840762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48.7</c:v>
                </c:pt>
                <c:pt idx="1">
                  <c:v>46.9</c:v>
                </c:pt>
                <c:pt idx="2">
                  <c:v>47.95</c:v>
                </c:pt>
                <c:pt idx="3">
                  <c:v>48.26</c:v>
                </c:pt>
                <c:pt idx="4">
                  <c:v>48.01</c:v>
                </c:pt>
              </c:numCache>
            </c:numRef>
          </c:val>
          <c:smooth val="0"/>
          <c:extLst>
            <c:ext xmlns:c16="http://schemas.microsoft.com/office/drawing/2014/chart" uri="{C3380CC4-5D6E-409C-BE32-E72D297353CC}">
              <c16:uniqueId val="{00000001-FDAF-4D81-8E51-2F1E52C2703B}"/>
            </c:ext>
          </c:extLst>
        </c:ser>
        <c:dLbls>
          <c:showLegendKey val="0"/>
          <c:showVal val="0"/>
          <c:showCatName val="0"/>
          <c:showSerName val="0"/>
          <c:showPercent val="0"/>
          <c:showBubbleSize val="0"/>
        </c:dLbls>
        <c:marker val="1"/>
        <c:smooth val="0"/>
        <c:axId val="1106358712"/>
        <c:axId val="384076200"/>
      </c:lineChart>
      <c:dateAx>
        <c:axId val="1106358712"/>
        <c:scaling>
          <c:orientation val="minMax"/>
        </c:scaling>
        <c:delete val="1"/>
        <c:axPos val="b"/>
        <c:numFmt formatCode="&quot;H&quot;yy" sourceLinked="1"/>
        <c:majorTickMark val="none"/>
        <c:minorTickMark val="none"/>
        <c:tickLblPos val="none"/>
        <c:crossAx val="384076200"/>
        <c:crosses val="autoZero"/>
        <c:auto val="1"/>
        <c:lblOffset val="100"/>
        <c:baseTimeUnit val="years"/>
      </c:dateAx>
      <c:valAx>
        <c:axId val="3840762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6358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91.92</c:v>
                </c:pt>
                <c:pt idx="1">
                  <c:v>91.97</c:v>
                </c:pt>
                <c:pt idx="2">
                  <c:v>91.76</c:v>
                </c:pt>
                <c:pt idx="3">
                  <c:v>92.13</c:v>
                </c:pt>
                <c:pt idx="4">
                  <c:v>89.27</c:v>
                </c:pt>
              </c:numCache>
            </c:numRef>
          </c:val>
          <c:extLst>
            <c:ext xmlns:c16="http://schemas.microsoft.com/office/drawing/2014/chart" uri="{C3380CC4-5D6E-409C-BE32-E72D297353CC}">
              <c16:uniqueId val="{00000000-2F1B-4698-BAF7-4369131508BF}"/>
            </c:ext>
          </c:extLst>
        </c:ser>
        <c:dLbls>
          <c:showLegendKey val="0"/>
          <c:showVal val="0"/>
          <c:showCatName val="0"/>
          <c:showSerName val="0"/>
          <c:showPercent val="0"/>
          <c:showBubbleSize val="0"/>
        </c:dLbls>
        <c:gapWidth val="150"/>
        <c:axId val="384078552"/>
        <c:axId val="384075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74.959999999999994</c:v>
                </c:pt>
                <c:pt idx="1">
                  <c:v>74.63</c:v>
                </c:pt>
                <c:pt idx="2">
                  <c:v>74.900000000000006</c:v>
                </c:pt>
                <c:pt idx="3">
                  <c:v>72.72</c:v>
                </c:pt>
                <c:pt idx="4">
                  <c:v>72.75</c:v>
                </c:pt>
              </c:numCache>
            </c:numRef>
          </c:val>
          <c:smooth val="0"/>
          <c:extLst>
            <c:ext xmlns:c16="http://schemas.microsoft.com/office/drawing/2014/chart" uri="{C3380CC4-5D6E-409C-BE32-E72D297353CC}">
              <c16:uniqueId val="{00000001-2F1B-4698-BAF7-4369131508BF}"/>
            </c:ext>
          </c:extLst>
        </c:ser>
        <c:dLbls>
          <c:showLegendKey val="0"/>
          <c:showVal val="0"/>
          <c:showCatName val="0"/>
          <c:showSerName val="0"/>
          <c:showPercent val="0"/>
          <c:showBubbleSize val="0"/>
        </c:dLbls>
        <c:marker val="1"/>
        <c:smooth val="0"/>
        <c:axId val="384078552"/>
        <c:axId val="384075024"/>
      </c:lineChart>
      <c:dateAx>
        <c:axId val="384078552"/>
        <c:scaling>
          <c:orientation val="minMax"/>
        </c:scaling>
        <c:delete val="1"/>
        <c:axPos val="b"/>
        <c:numFmt formatCode="&quot;H&quot;yy" sourceLinked="1"/>
        <c:majorTickMark val="none"/>
        <c:minorTickMark val="none"/>
        <c:tickLblPos val="none"/>
        <c:crossAx val="384075024"/>
        <c:crosses val="autoZero"/>
        <c:auto val="1"/>
        <c:lblOffset val="100"/>
        <c:baseTimeUnit val="years"/>
      </c:dateAx>
      <c:valAx>
        <c:axId val="384075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078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【1,084.05】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【73.31】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【300.47】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【53.46】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1" zoomScaleNormal="71"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石川県　津幡町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75"/>
      <c r="AE6" s="75"/>
      <c r="AF6" s="75"/>
      <c r="AG6" s="75"/>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2" t="s">
        <v>1</v>
      </c>
      <c r="C7" s="72"/>
      <c r="D7" s="72"/>
      <c r="E7" s="72"/>
      <c r="F7" s="72"/>
      <c r="G7" s="72"/>
      <c r="H7" s="72"/>
      <c r="I7" s="72" t="s">
        <v>2</v>
      </c>
      <c r="J7" s="72"/>
      <c r="K7" s="72"/>
      <c r="L7" s="72"/>
      <c r="M7" s="72"/>
      <c r="N7" s="72"/>
      <c r="O7" s="72"/>
      <c r="P7" s="72" t="s">
        <v>3</v>
      </c>
      <c r="Q7" s="72"/>
      <c r="R7" s="72"/>
      <c r="S7" s="72"/>
      <c r="T7" s="72"/>
      <c r="U7" s="72"/>
      <c r="V7" s="72"/>
      <c r="W7" s="72" t="s">
        <v>4</v>
      </c>
      <c r="X7" s="72"/>
      <c r="Y7" s="72"/>
      <c r="Z7" s="72"/>
      <c r="AA7" s="72"/>
      <c r="AB7" s="72"/>
      <c r="AC7" s="72"/>
      <c r="AD7" s="72" t="s">
        <v>5</v>
      </c>
      <c r="AE7" s="72"/>
      <c r="AF7" s="72"/>
      <c r="AG7" s="72"/>
      <c r="AH7" s="72"/>
      <c r="AI7" s="72"/>
      <c r="AJ7" s="72"/>
      <c r="AK7" s="2"/>
      <c r="AL7" s="72" t="s">
        <v>6</v>
      </c>
      <c r="AM7" s="72"/>
      <c r="AN7" s="72"/>
      <c r="AO7" s="72"/>
      <c r="AP7" s="72"/>
      <c r="AQ7" s="72"/>
      <c r="AR7" s="72"/>
      <c r="AS7" s="72"/>
      <c r="AT7" s="72" t="s">
        <v>7</v>
      </c>
      <c r="AU7" s="72"/>
      <c r="AV7" s="72"/>
      <c r="AW7" s="72"/>
      <c r="AX7" s="72"/>
      <c r="AY7" s="72"/>
      <c r="AZ7" s="72"/>
      <c r="BA7" s="72"/>
      <c r="BB7" s="72" t="s">
        <v>8</v>
      </c>
      <c r="BC7" s="72"/>
      <c r="BD7" s="72"/>
      <c r="BE7" s="72"/>
      <c r="BF7" s="72"/>
      <c r="BG7" s="72"/>
      <c r="BH7" s="72"/>
      <c r="BI7" s="72"/>
      <c r="BJ7" s="3"/>
      <c r="BK7" s="3"/>
      <c r="BL7" s="4" t="s">
        <v>9</v>
      </c>
      <c r="BM7" s="5"/>
      <c r="BN7" s="5"/>
      <c r="BO7" s="5"/>
      <c r="BP7" s="5"/>
      <c r="BQ7" s="5"/>
      <c r="BR7" s="5"/>
      <c r="BS7" s="5"/>
      <c r="BT7" s="5"/>
      <c r="BU7" s="5"/>
      <c r="BV7" s="5"/>
      <c r="BW7" s="5"/>
      <c r="BX7" s="5"/>
      <c r="BY7" s="6"/>
    </row>
    <row r="8" spans="1:78" ht="18.75" customHeight="1" x14ac:dyDescent="0.15">
      <c r="A8" s="2"/>
      <c r="B8" s="73" t="str">
        <f>データ!$I$6</f>
        <v>法非適用</v>
      </c>
      <c r="C8" s="73"/>
      <c r="D8" s="73"/>
      <c r="E8" s="73"/>
      <c r="F8" s="73"/>
      <c r="G8" s="73"/>
      <c r="H8" s="73"/>
      <c r="I8" s="73" t="str">
        <f>データ!$J$6</f>
        <v>水道事業</v>
      </c>
      <c r="J8" s="73"/>
      <c r="K8" s="73"/>
      <c r="L8" s="73"/>
      <c r="M8" s="73"/>
      <c r="N8" s="73"/>
      <c r="O8" s="73"/>
      <c r="P8" s="73" t="str">
        <f>データ!$K$6</f>
        <v>簡易水道事業</v>
      </c>
      <c r="Q8" s="73"/>
      <c r="R8" s="73"/>
      <c r="S8" s="73"/>
      <c r="T8" s="73"/>
      <c r="U8" s="73"/>
      <c r="V8" s="73"/>
      <c r="W8" s="73" t="str">
        <f>データ!$L$6</f>
        <v>D4</v>
      </c>
      <c r="X8" s="73"/>
      <c r="Y8" s="73"/>
      <c r="Z8" s="73"/>
      <c r="AA8" s="73"/>
      <c r="AB8" s="73"/>
      <c r="AC8" s="73"/>
      <c r="AD8" s="73" t="str">
        <f>データ!$M$6</f>
        <v>非設置</v>
      </c>
      <c r="AE8" s="73"/>
      <c r="AF8" s="73"/>
      <c r="AG8" s="73"/>
      <c r="AH8" s="73"/>
      <c r="AI8" s="73"/>
      <c r="AJ8" s="73"/>
      <c r="AK8" s="2"/>
      <c r="AL8" s="67">
        <f>データ!$R$6</f>
        <v>37600</v>
      </c>
      <c r="AM8" s="67"/>
      <c r="AN8" s="67"/>
      <c r="AO8" s="67"/>
      <c r="AP8" s="67"/>
      <c r="AQ8" s="67"/>
      <c r="AR8" s="67"/>
      <c r="AS8" s="67"/>
      <c r="AT8" s="66">
        <f>データ!$S$6</f>
        <v>110.59</v>
      </c>
      <c r="AU8" s="66"/>
      <c r="AV8" s="66"/>
      <c r="AW8" s="66"/>
      <c r="AX8" s="66"/>
      <c r="AY8" s="66"/>
      <c r="AZ8" s="66"/>
      <c r="BA8" s="66"/>
      <c r="BB8" s="66">
        <f>データ!$T$6</f>
        <v>339.99</v>
      </c>
      <c r="BC8" s="66"/>
      <c r="BD8" s="66"/>
      <c r="BE8" s="66"/>
      <c r="BF8" s="66"/>
      <c r="BG8" s="66"/>
      <c r="BH8" s="66"/>
      <c r="BI8" s="66"/>
      <c r="BJ8" s="3"/>
      <c r="BK8" s="3"/>
      <c r="BL8" s="70" t="s">
        <v>10</v>
      </c>
      <c r="BM8" s="71"/>
      <c r="BN8" s="7" t="s">
        <v>11</v>
      </c>
      <c r="BO8" s="8"/>
      <c r="BP8" s="8"/>
      <c r="BQ8" s="8"/>
      <c r="BR8" s="8"/>
      <c r="BS8" s="8"/>
      <c r="BT8" s="8"/>
      <c r="BU8" s="8"/>
      <c r="BV8" s="8"/>
      <c r="BW8" s="8"/>
      <c r="BX8" s="8"/>
      <c r="BY8" s="9"/>
    </row>
    <row r="9" spans="1:78" ht="18.75" customHeight="1" x14ac:dyDescent="0.15">
      <c r="A9" s="2"/>
      <c r="B9" s="72" t="s">
        <v>12</v>
      </c>
      <c r="C9" s="72"/>
      <c r="D9" s="72"/>
      <c r="E9" s="72"/>
      <c r="F9" s="72"/>
      <c r="G9" s="72"/>
      <c r="H9" s="72"/>
      <c r="I9" s="72" t="s">
        <v>13</v>
      </c>
      <c r="J9" s="72"/>
      <c r="K9" s="72"/>
      <c r="L9" s="72"/>
      <c r="M9" s="72"/>
      <c r="N9" s="72"/>
      <c r="O9" s="72"/>
      <c r="P9" s="72" t="s">
        <v>14</v>
      </c>
      <c r="Q9" s="72"/>
      <c r="R9" s="72"/>
      <c r="S9" s="72"/>
      <c r="T9" s="72"/>
      <c r="U9" s="72"/>
      <c r="V9" s="72"/>
      <c r="W9" s="72" t="s">
        <v>15</v>
      </c>
      <c r="X9" s="72"/>
      <c r="Y9" s="72"/>
      <c r="Z9" s="72"/>
      <c r="AA9" s="72"/>
      <c r="AB9" s="72"/>
      <c r="AC9" s="72"/>
      <c r="AD9" s="2"/>
      <c r="AE9" s="2"/>
      <c r="AF9" s="2"/>
      <c r="AG9" s="2"/>
      <c r="AH9" s="3"/>
      <c r="AI9" s="2"/>
      <c r="AJ9" s="2"/>
      <c r="AK9" s="2"/>
      <c r="AL9" s="72" t="s">
        <v>16</v>
      </c>
      <c r="AM9" s="72"/>
      <c r="AN9" s="72"/>
      <c r="AO9" s="72"/>
      <c r="AP9" s="72"/>
      <c r="AQ9" s="72"/>
      <c r="AR9" s="72"/>
      <c r="AS9" s="72"/>
      <c r="AT9" s="72" t="s">
        <v>17</v>
      </c>
      <c r="AU9" s="72"/>
      <c r="AV9" s="72"/>
      <c r="AW9" s="72"/>
      <c r="AX9" s="72"/>
      <c r="AY9" s="72"/>
      <c r="AZ9" s="72"/>
      <c r="BA9" s="72"/>
      <c r="BB9" s="72" t="s">
        <v>18</v>
      </c>
      <c r="BC9" s="72"/>
      <c r="BD9" s="72"/>
      <c r="BE9" s="72"/>
      <c r="BF9" s="72"/>
      <c r="BG9" s="72"/>
      <c r="BH9" s="72"/>
      <c r="BI9" s="72"/>
      <c r="BJ9" s="3"/>
      <c r="BK9" s="3"/>
      <c r="BL9" s="64" t="s">
        <v>19</v>
      </c>
      <c r="BM9" s="65"/>
      <c r="BN9" s="10" t="s">
        <v>20</v>
      </c>
      <c r="BO9" s="11"/>
      <c r="BP9" s="11"/>
      <c r="BQ9" s="11"/>
      <c r="BR9" s="11"/>
      <c r="BS9" s="11"/>
      <c r="BT9" s="11"/>
      <c r="BU9" s="11"/>
      <c r="BV9" s="11"/>
      <c r="BW9" s="11"/>
      <c r="BX9" s="11"/>
      <c r="BY9" s="12"/>
    </row>
    <row r="10" spans="1:78" ht="18.75" customHeight="1" x14ac:dyDescent="0.15">
      <c r="A10" s="2"/>
      <c r="B10" s="66" t="str">
        <f>データ!$N$6</f>
        <v>-</v>
      </c>
      <c r="C10" s="66"/>
      <c r="D10" s="66"/>
      <c r="E10" s="66"/>
      <c r="F10" s="66"/>
      <c r="G10" s="66"/>
      <c r="H10" s="66"/>
      <c r="I10" s="66" t="str">
        <f>データ!$O$6</f>
        <v>該当数値なし</v>
      </c>
      <c r="J10" s="66"/>
      <c r="K10" s="66"/>
      <c r="L10" s="66"/>
      <c r="M10" s="66"/>
      <c r="N10" s="66"/>
      <c r="O10" s="66"/>
      <c r="P10" s="66">
        <f>データ!$P$6</f>
        <v>0.53</v>
      </c>
      <c r="Q10" s="66"/>
      <c r="R10" s="66"/>
      <c r="S10" s="66"/>
      <c r="T10" s="66"/>
      <c r="U10" s="66"/>
      <c r="V10" s="66"/>
      <c r="W10" s="67">
        <f>データ!$Q$6</f>
        <v>2200</v>
      </c>
      <c r="X10" s="67"/>
      <c r="Y10" s="67"/>
      <c r="Z10" s="67"/>
      <c r="AA10" s="67"/>
      <c r="AB10" s="67"/>
      <c r="AC10" s="67"/>
      <c r="AD10" s="2"/>
      <c r="AE10" s="2"/>
      <c r="AF10" s="2"/>
      <c r="AG10" s="2"/>
      <c r="AH10" s="2"/>
      <c r="AI10" s="2"/>
      <c r="AJ10" s="2"/>
      <c r="AK10" s="2"/>
      <c r="AL10" s="67">
        <f>データ!$U$6</f>
        <v>198</v>
      </c>
      <c r="AM10" s="67"/>
      <c r="AN10" s="67"/>
      <c r="AO10" s="67"/>
      <c r="AP10" s="67"/>
      <c r="AQ10" s="67"/>
      <c r="AR10" s="67"/>
      <c r="AS10" s="67"/>
      <c r="AT10" s="66">
        <f>データ!$V$6</f>
        <v>4.92</v>
      </c>
      <c r="AU10" s="66"/>
      <c r="AV10" s="66"/>
      <c r="AW10" s="66"/>
      <c r="AX10" s="66"/>
      <c r="AY10" s="66"/>
      <c r="AZ10" s="66"/>
      <c r="BA10" s="66"/>
      <c r="BB10" s="66">
        <f>データ!$W$6</f>
        <v>40.24</v>
      </c>
      <c r="BC10" s="66"/>
      <c r="BD10" s="66"/>
      <c r="BE10" s="66"/>
      <c r="BF10" s="66"/>
      <c r="BG10" s="66"/>
      <c r="BH10" s="66"/>
      <c r="BI10" s="66"/>
      <c r="BJ10" s="2"/>
      <c r="BK10" s="2"/>
      <c r="BL10" s="68" t="s">
        <v>21</v>
      </c>
      <c r="BM10" s="69"/>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0" t="s">
        <v>115</v>
      </c>
      <c r="BM16" s="51"/>
      <c r="BN16" s="51"/>
      <c r="BO16" s="51"/>
      <c r="BP16" s="51"/>
      <c r="BQ16" s="51"/>
      <c r="BR16" s="51"/>
      <c r="BS16" s="51"/>
      <c r="BT16" s="51"/>
      <c r="BU16" s="51"/>
      <c r="BV16" s="51"/>
      <c r="BW16" s="51"/>
      <c r="BX16" s="51"/>
      <c r="BY16" s="51"/>
      <c r="BZ16" s="52"/>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3"/>
      <c r="BM44" s="54"/>
      <c r="BN44" s="54"/>
      <c r="BO44" s="54"/>
      <c r="BP44" s="54"/>
      <c r="BQ44" s="54"/>
      <c r="BR44" s="54"/>
      <c r="BS44" s="54"/>
      <c r="BT44" s="54"/>
      <c r="BU44" s="54"/>
      <c r="BV44" s="54"/>
      <c r="BW44" s="54"/>
      <c r="BX44" s="54"/>
      <c r="BY44" s="54"/>
      <c r="BZ44" s="55"/>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0" t="s">
        <v>113</v>
      </c>
      <c r="BM47" s="51"/>
      <c r="BN47" s="51"/>
      <c r="BO47" s="51"/>
      <c r="BP47" s="51"/>
      <c r="BQ47" s="51"/>
      <c r="BR47" s="51"/>
      <c r="BS47" s="51"/>
      <c r="BT47" s="51"/>
      <c r="BU47" s="51"/>
      <c r="BV47" s="51"/>
      <c r="BW47" s="51"/>
      <c r="BX47" s="51"/>
      <c r="BY47" s="51"/>
      <c r="BZ47" s="52"/>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3"/>
      <c r="BM63" s="54"/>
      <c r="BN63" s="54"/>
      <c r="BO63" s="54"/>
      <c r="BP63" s="54"/>
      <c r="BQ63" s="54"/>
      <c r="BR63" s="54"/>
      <c r="BS63" s="54"/>
      <c r="BT63" s="54"/>
      <c r="BU63" s="54"/>
      <c r="BV63" s="54"/>
      <c r="BW63" s="54"/>
      <c r="BX63" s="54"/>
      <c r="BY63" s="54"/>
      <c r="BZ63" s="55"/>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0" t="s">
        <v>114</v>
      </c>
      <c r="BM66" s="51"/>
      <c r="BN66" s="51"/>
      <c r="BO66" s="51"/>
      <c r="BP66" s="51"/>
      <c r="BQ66" s="51"/>
      <c r="BR66" s="51"/>
      <c r="BS66" s="51"/>
      <c r="BT66" s="51"/>
      <c r="BU66" s="51"/>
      <c r="BV66" s="51"/>
      <c r="BW66" s="51"/>
      <c r="BX66" s="51"/>
      <c r="BY66" s="51"/>
      <c r="BZ66" s="52"/>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【76.03】</v>
      </c>
      <c r="F85" s="27" t="s">
        <v>41</v>
      </c>
      <c r="G85" s="27" t="s">
        <v>41</v>
      </c>
      <c r="H85" s="27" t="str">
        <f>データ!BO6</f>
        <v>【1,084.05】</v>
      </c>
      <c r="I85" s="27" t="str">
        <f>データ!BZ6</f>
        <v>【53.46】</v>
      </c>
      <c r="J85" s="27" t="str">
        <f>データ!CK6</f>
        <v>【300.47】</v>
      </c>
      <c r="K85" s="27" t="str">
        <f>データ!CV6</f>
        <v>【54.90】</v>
      </c>
      <c r="L85" s="27" t="str">
        <f>データ!DG6</f>
        <v>【73.31】</v>
      </c>
      <c r="M85" s="27" t="s">
        <v>41</v>
      </c>
      <c r="N85" s="27" t="s">
        <v>41</v>
      </c>
      <c r="O85" s="27" t="str">
        <f>データ!EN6</f>
        <v>【0.56】</v>
      </c>
    </row>
  </sheetData>
  <sheetProtection algorithmName="SHA-512" hashValue="rA/W5S7hnkEzmTjq1zxGI8IsbFBGNob+UeTdotp1yWPt2lO3BdJDe+OHEEJe5LmbJ5CWKmc6jv9aTJNzjmydrg==" saltValue="dNV9y5cjkPsk94kGpJVbW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42</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43</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44</v>
      </c>
      <c r="B3" s="30" t="s">
        <v>45</v>
      </c>
      <c r="C3" s="30" t="s">
        <v>46</v>
      </c>
      <c r="D3" s="30" t="s">
        <v>47</v>
      </c>
      <c r="E3" s="30" t="s">
        <v>48</v>
      </c>
      <c r="F3" s="30" t="s">
        <v>49</v>
      </c>
      <c r="G3" s="30" t="s">
        <v>50</v>
      </c>
      <c r="H3" s="77" t="s">
        <v>51</v>
      </c>
      <c r="I3" s="78"/>
      <c r="J3" s="78"/>
      <c r="K3" s="78"/>
      <c r="L3" s="78"/>
      <c r="M3" s="78"/>
      <c r="N3" s="78"/>
      <c r="O3" s="78"/>
      <c r="P3" s="78"/>
      <c r="Q3" s="78"/>
      <c r="R3" s="78"/>
      <c r="S3" s="78"/>
      <c r="T3" s="78"/>
      <c r="U3" s="78"/>
      <c r="V3" s="78"/>
      <c r="W3" s="79"/>
      <c r="X3" s="83" t="s">
        <v>52</v>
      </c>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t="s">
        <v>27</v>
      </c>
      <c r="DI3" s="76"/>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row>
    <row r="4" spans="1:144" x14ac:dyDescent="0.15">
      <c r="A4" s="29" t="s">
        <v>53</v>
      </c>
      <c r="B4" s="31"/>
      <c r="C4" s="31"/>
      <c r="D4" s="31"/>
      <c r="E4" s="31"/>
      <c r="F4" s="31"/>
      <c r="G4" s="31"/>
      <c r="H4" s="80"/>
      <c r="I4" s="81"/>
      <c r="J4" s="81"/>
      <c r="K4" s="81"/>
      <c r="L4" s="81"/>
      <c r="M4" s="81"/>
      <c r="N4" s="81"/>
      <c r="O4" s="81"/>
      <c r="P4" s="81"/>
      <c r="Q4" s="81"/>
      <c r="R4" s="81"/>
      <c r="S4" s="81"/>
      <c r="T4" s="81"/>
      <c r="U4" s="81"/>
      <c r="V4" s="81"/>
      <c r="W4" s="82"/>
      <c r="X4" s="76" t="s">
        <v>54</v>
      </c>
      <c r="Y4" s="76"/>
      <c r="Z4" s="76"/>
      <c r="AA4" s="76"/>
      <c r="AB4" s="76"/>
      <c r="AC4" s="76"/>
      <c r="AD4" s="76"/>
      <c r="AE4" s="76"/>
      <c r="AF4" s="76"/>
      <c r="AG4" s="76"/>
      <c r="AH4" s="76"/>
      <c r="AI4" s="76" t="s">
        <v>55</v>
      </c>
      <c r="AJ4" s="76"/>
      <c r="AK4" s="76"/>
      <c r="AL4" s="76"/>
      <c r="AM4" s="76"/>
      <c r="AN4" s="76"/>
      <c r="AO4" s="76"/>
      <c r="AP4" s="76"/>
      <c r="AQ4" s="76"/>
      <c r="AR4" s="76"/>
      <c r="AS4" s="76"/>
      <c r="AT4" s="76" t="s">
        <v>56</v>
      </c>
      <c r="AU4" s="76"/>
      <c r="AV4" s="76"/>
      <c r="AW4" s="76"/>
      <c r="AX4" s="76"/>
      <c r="AY4" s="76"/>
      <c r="AZ4" s="76"/>
      <c r="BA4" s="76"/>
      <c r="BB4" s="76"/>
      <c r="BC4" s="76"/>
      <c r="BD4" s="76"/>
      <c r="BE4" s="76" t="s">
        <v>57</v>
      </c>
      <c r="BF4" s="76"/>
      <c r="BG4" s="76"/>
      <c r="BH4" s="76"/>
      <c r="BI4" s="76"/>
      <c r="BJ4" s="76"/>
      <c r="BK4" s="76"/>
      <c r="BL4" s="76"/>
      <c r="BM4" s="76"/>
      <c r="BN4" s="76"/>
      <c r="BO4" s="76"/>
      <c r="BP4" s="76" t="s">
        <v>58</v>
      </c>
      <c r="BQ4" s="76"/>
      <c r="BR4" s="76"/>
      <c r="BS4" s="76"/>
      <c r="BT4" s="76"/>
      <c r="BU4" s="76"/>
      <c r="BV4" s="76"/>
      <c r="BW4" s="76"/>
      <c r="BX4" s="76"/>
      <c r="BY4" s="76"/>
      <c r="BZ4" s="76"/>
      <c r="CA4" s="76" t="s">
        <v>59</v>
      </c>
      <c r="CB4" s="76"/>
      <c r="CC4" s="76"/>
      <c r="CD4" s="76"/>
      <c r="CE4" s="76"/>
      <c r="CF4" s="76"/>
      <c r="CG4" s="76"/>
      <c r="CH4" s="76"/>
      <c r="CI4" s="76"/>
      <c r="CJ4" s="76"/>
      <c r="CK4" s="76"/>
      <c r="CL4" s="76" t="s">
        <v>60</v>
      </c>
      <c r="CM4" s="76"/>
      <c r="CN4" s="76"/>
      <c r="CO4" s="76"/>
      <c r="CP4" s="76"/>
      <c r="CQ4" s="76"/>
      <c r="CR4" s="76"/>
      <c r="CS4" s="76"/>
      <c r="CT4" s="76"/>
      <c r="CU4" s="76"/>
      <c r="CV4" s="76"/>
      <c r="CW4" s="76" t="s">
        <v>61</v>
      </c>
      <c r="CX4" s="76"/>
      <c r="CY4" s="76"/>
      <c r="CZ4" s="76"/>
      <c r="DA4" s="76"/>
      <c r="DB4" s="76"/>
      <c r="DC4" s="76"/>
      <c r="DD4" s="76"/>
      <c r="DE4" s="76"/>
      <c r="DF4" s="76"/>
      <c r="DG4" s="76"/>
      <c r="DH4" s="76" t="s">
        <v>62</v>
      </c>
      <c r="DI4" s="76"/>
      <c r="DJ4" s="76"/>
      <c r="DK4" s="76"/>
      <c r="DL4" s="76"/>
      <c r="DM4" s="76"/>
      <c r="DN4" s="76"/>
      <c r="DO4" s="76"/>
      <c r="DP4" s="76"/>
      <c r="DQ4" s="76"/>
      <c r="DR4" s="76"/>
      <c r="DS4" s="76" t="s">
        <v>63</v>
      </c>
      <c r="DT4" s="76"/>
      <c r="DU4" s="76"/>
      <c r="DV4" s="76"/>
      <c r="DW4" s="76"/>
      <c r="DX4" s="76"/>
      <c r="DY4" s="76"/>
      <c r="DZ4" s="76"/>
      <c r="EA4" s="76"/>
      <c r="EB4" s="76"/>
      <c r="EC4" s="76"/>
      <c r="ED4" s="76" t="s">
        <v>64</v>
      </c>
      <c r="EE4" s="76"/>
      <c r="EF4" s="76"/>
      <c r="EG4" s="76"/>
      <c r="EH4" s="76"/>
      <c r="EI4" s="76"/>
      <c r="EJ4" s="76"/>
      <c r="EK4" s="76"/>
      <c r="EL4" s="76"/>
      <c r="EM4" s="76"/>
      <c r="EN4" s="76"/>
    </row>
    <row r="5" spans="1:144" x14ac:dyDescent="0.15">
      <c r="A5" s="29" t="s">
        <v>65</v>
      </c>
      <c r="B5" s="32"/>
      <c r="C5" s="32"/>
      <c r="D5" s="32"/>
      <c r="E5" s="32"/>
      <c r="F5" s="32"/>
      <c r="G5" s="32"/>
      <c r="H5" s="33" t="s">
        <v>66</v>
      </c>
      <c r="I5" s="33" t="s">
        <v>67</v>
      </c>
      <c r="J5" s="33" t="s">
        <v>68</v>
      </c>
      <c r="K5" s="33" t="s">
        <v>69</v>
      </c>
      <c r="L5" s="33" t="s">
        <v>70</v>
      </c>
      <c r="M5" s="33" t="s">
        <v>71</v>
      </c>
      <c r="N5" s="33" t="s">
        <v>72</v>
      </c>
      <c r="O5" s="33" t="s">
        <v>73</v>
      </c>
      <c r="P5" s="33" t="s">
        <v>74</v>
      </c>
      <c r="Q5" s="33" t="s">
        <v>75</v>
      </c>
      <c r="R5" s="33" t="s">
        <v>76</v>
      </c>
      <c r="S5" s="33" t="s">
        <v>77</v>
      </c>
      <c r="T5" s="33" t="s">
        <v>78</v>
      </c>
      <c r="U5" s="33" t="s">
        <v>79</v>
      </c>
      <c r="V5" s="33" t="s">
        <v>80</v>
      </c>
      <c r="W5" s="33" t="s">
        <v>81</v>
      </c>
      <c r="X5" s="33" t="s">
        <v>82</v>
      </c>
      <c r="Y5" s="33" t="s">
        <v>83</v>
      </c>
      <c r="Z5" s="33" t="s">
        <v>84</v>
      </c>
      <c r="AA5" s="33" t="s">
        <v>85</v>
      </c>
      <c r="AB5" s="33" t="s">
        <v>86</v>
      </c>
      <c r="AC5" s="33" t="s">
        <v>87</v>
      </c>
      <c r="AD5" s="33" t="s">
        <v>88</v>
      </c>
      <c r="AE5" s="33" t="s">
        <v>89</v>
      </c>
      <c r="AF5" s="33" t="s">
        <v>90</v>
      </c>
      <c r="AG5" s="33" t="s">
        <v>91</v>
      </c>
      <c r="AH5" s="33" t="s">
        <v>29</v>
      </c>
      <c r="AI5" s="33" t="s">
        <v>82</v>
      </c>
      <c r="AJ5" s="33" t="s">
        <v>83</v>
      </c>
      <c r="AK5" s="33" t="s">
        <v>84</v>
      </c>
      <c r="AL5" s="33" t="s">
        <v>85</v>
      </c>
      <c r="AM5" s="33" t="s">
        <v>86</v>
      </c>
      <c r="AN5" s="33" t="s">
        <v>87</v>
      </c>
      <c r="AO5" s="33" t="s">
        <v>88</v>
      </c>
      <c r="AP5" s="33" t="s">
        <v>89</v>
      </c>
      <c r="AQ5" s="33" t="s">
        <v>90</v>
      </c>
      <c r="AR5" s="33" t="s">
        <v>91</v>
      </c>
      <c r="AS5" s="33" t="s">
        <v>92</v>
      </c>
      <c r="AT5" s="33" t="s">
        <v>82</v>
      </c>
      <c r="AU5" s="33" t="s">
        <v>83</v>
      </c>
      <c r="AV5" s="33" t="s">
        <v>84</v>
      </c>
      <c r="AW5" s="33" t="s">
        <v>85</v>
      </c>
      <c r="AX5" s="33" t="s">
        <v>86</v>
      </c>
      <c r="AY5" s="33" t="s">
        <v>87</v>
      </c>
      <c r="AZ5" s="33" t="s">
        <v>88</v>
      </c>
      <c r="BA5" s="33" t="s">
        <v>89</v>
      </c>
      <c r="BB5" s="33" t="s">
        <v>90</v>
      </c>
      <c r="BC5" s="33" t="s">
        <v>91</v>
      </c>
      <c r="BD5" s="33" t="s">
        <v>92</v>
      </c>
      <c r="BE5" s="33" t="s">
        <v>82</v>
      </c>
      <c r="BF5" s="33" t="s">
        <v>83</v>
      </c>
      <c r="BG5" s="33" t="s">
        <v>84</v>
      </c>
      <c r="BH5" s="33" t="s">
        <v>85</v>
      </c>
      <c r="BI5" s="33" t="s">
        <v>86</v>
      </c>
      <c r="BJ5" s="33" t="s">
        <v>87</v>
      </c>
      <c r="BK5" s="33" t="s">
        <v>88</v>
      </c>
      <c r="BL5" s="33" t="s">
        <v>89</v>
      </c>
      <c r="BM5" s="33" t="s">
        <v>90</v>
      </c>
      <c r="BN5" s="33" t="s">
        <v>91</v>
      </c>
      <c r="BO5" s="33" t="s">
        <v>92</v>
      </c>
      <c r="BP5" s="33" t="s">
        <v>82</v>
      </c>
      <c r="BQ5" s="33" t="s">
        <v>83</v>
      </c>
      <c r="BR5" s="33" t="s">
        <v>84</v>
      </c>
      <c r="BS5" s="33" t="s">
        <v>85</v>
      </c>
      <c r="BT5" s="33" t="s">
        <v>86</v>
      </c>
      <c r="BU5" s="33" t="s">
        <v>87</v>
      </c>
      <c r="BV5" s="33" t="s">
        <v>88</v>
      </c>
      <c r="BW5" s="33" t="s">
        <v>89</v>
      </c>
      <c r="BX5" s="33" t="s">
        <v>90</v>
      </c>
      <c r="BY5" s="33" t="s">
        <v>91</v>
      </c>
      <c r="BZ5" s="33" t="s">
        <v>92</v>
      </c>
      <c r="CA5" s="33" t="s">
        <v>82</v>
      </c>
      <c r="CB5" s="33" t="s">
        <v>83</v>
      </c>
      <c r="CC5" s="33" t="s">
        <v>84</v>
      </c>
      <c r="CD5" s="33" t="s">
        <v>85</v>
      </c>
      <c r="CE5" s="33" t="s">
        <v>86</v>
      </c>
      <c r="CF5" s="33" t="s">
        <v>87</v>
      </c>
      <c r="CG5" s="33" t="s">
        <v>88</v>
      </c>
      <c r="CH5" s="33" t="s">
        <v>89</v>
      </c>
      <c r="CI5" s="33" t="s">
        <v>90</v>
      </c>
      <c r="CJ5" s="33" t="s">
        <v>91</v>
      </c>
      <c r="CK5" s="33" t="s">
        <v>92</v>
      </c>
      <c r="CL5" s="33" t="s">
        <v>82</v>
      </c>
      <c r="CM5" s="33" t="s">
        <v>83</v>
      </c>
      <c r="CN5" s="33" t="s">
        <v>84</v>
      </c>
      <c r="CO5" s="33" t="s">
        <v>85</v>
      </c>
      <c r="CP5" s="33" t="s">
        <v>86</v>
      </c>
      <c r="CQ5" s="33" t="s">
        <v>87</v>
      </c>
      <c r="CR5" s="33" t="s">
        <v>88</v>
      </c>
      <c r="CS5" s="33" t="s">
        <v>89</v>
      </c>
      <c r="CT5" s="33" t="s">
        <v>90</v>
      </c>
      <c r="CU5" s="33" t="s">
        <v>91</v>
      </c>
      <c r="CV5" s="33" t="s">
        <v>92</v>
      </c>
      <c r="CW5" s="33" t="s">
        <v>82</v>
      </c>
      <c r="CX5" s="33" t="s">
        <v>83</v>
      </c>
      <c r="CY5" s="33" t="s">
        <v>84</v>
      </c>
      <c r="CZ5" s="33" t="s">
        <v>85</v>
      </c>
      <c r="DA5" s="33" t="s">
        <v>86</v>
      </c>
      <c r="DB5" s="33" t="s">
        <v>87</v>
      </c>
      <c r="DC5" s="33" t="s">
        <v>88</v>
      </c>
      <c r="DD5" s="33" t="s">
        <v>89</v>
      </c>
      <c r="DE5" s="33" t="s">
        <v>90</v>
      </c>
      <c r="DF5" s="33" t="s">
        <v>91</v>
      </c>
      <c r="DG5" s="33" t="s">
        <v>92</v>
      </c>
      <c r="DH5" s="33" t="s">
        <v>82</v>
      </c>
      <c r="DI5" s="33" t="s">
        <v>83</v>
      </c>
      <c r="DJ5" s="33" t="s">
        <v>84</v>
      </c>
      <c r="DK5" s="33" t="s">
        <v>85</v>
      </c>
      <c r="DL5" s="33" t="s">
        <v>86</v>
      </c>
      <c r="DM5" s="33" t="s">
        <v>87</v>
      </c>
      <c r="DN5" s="33" t="s">
        <v>88</v>
      </c>
      <c r="DO5" s="33" t="s">
        <v>89</v>
      </c>
      <c r="DP5" s="33" t="s">
        <v>90</v>
      </c>
      <c r="DQ5" s="33" t="s">
        <v>91</v>
      </c>
      <c r="DR5" s="33" t="s">
        <v>92</v>
      </c>
      <c r="DS5" s="33" t="s">
        <v>82</v>
      </c>
      <c r="DT5" s="33" t="s">
        <v>83</v>
      </c>
      <c r="DU5" s="33" t="s">
        <v>84</v>
      </c>
      <c r="DV5" s="33" t="s">
        <v>85</v>
      </c>
      <c r="DW5" s="33" t="s">
        <v>86</v>
      </c>
      <c r="DX5" s="33" t="s">
        <v>87</v>
      </c>
      <c r="DY5" s="33" t="s">
        <v>88</v>
      </c>
      <c r="DZ5" s="33" t="s">
        <v>89</v>
      </c>
      <c r="EA5" s="33" t="s">
        <v>90</v>
      </c>
      <c r="EB5" s="33" t="s">
        <v>91</v>
      </c>
      <c r="EC5" s="33" t="s">
        <v>92</v>
      </c>
      <c r="ED5" s="33" t="s">
        <v>82</v>
      </c>
      <c r="EE5" s="33" t="s">
        <v>83</v>
      </c>
      <c r="EF5" s="33" t="s">
        <v>84</v>
      </c>
      <c r="EG5" s="33" t="s">
        <v>85</v>
      </c>
      <c r="EH5" s="33" t="s">
        <v>86</v>
      </c>
      <c r="EI5" s="33" t="s">
        <v>87</v>
      </c>
      <c r="EJ5" s="33" t="s">
        <v>88</v>
      </c>
      <c r="EK5" s="33" t="s">
        <v>89</v>
      </c>
      <c r="EL5" s="33" t="s">
        <v>90</v>
      </c>
      <c r="EM5" s="33" t="s">
        <v>91</v>
      </c>
      <c r="EN5" s="33" t="s">
        <v>92</v>
      </c>
    </row>
    <row r="6" spans="1:144" s="37" customFormat="1" x14ac:dyDescent="0.15">
      <c r="A6" s="29" t="s">
        <v>93</v>
      </c>
      <c r="B6" s="34">
        <f>B7</f>
        <v>2019</v>
      </c>
      <c r="C6" s="34">
        <f t="shared" ref="C6:W6" si="3">C7</f>
        <v>173614</v>
      </c>
      <c r="D6" s="34">
        <f t="shared" si="3"/>
        <v>47</v>
      </c>
      <c r="E6" s="34">
        <f t="shared" si="3"/>
        <v>1</v>
      </c>
      <c r="F6" s="34">
        <f t="shared" si="3"/>
        <v>0</v>
      </c>
      <c r="G6" s="34">
        <f t="shared" si="3"/>
        <v>0</v>
      </c>
      <c r="H6" s="34" t="str">
        <f t="shared" si="3"/>
        <v>石川県　津幡町</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0.53</v>
      </c>
      <c r="Q6" s="35">
        <f t="shared" si="3"/>
        <v>2200</v>
      </c>
      <c r="R6" s="35">
        <f t="shared" si="3"/>
        <v>37600</v>
      </c>
      <c r="S6" s="35">
        <f t="shared" si="3"/>
        <v>110.59</v>
      </c>
      <c r="T6" s="35">
        <f t="shared" si="3"/>
        <v>339.99</v>
      </c>
      <c r="U6" s="35">
        <f t="shared" si="3"/>
        <v>198</v>
      </c>
      <c r="V6" s="35">
        <f t="shared" si="3"/>
        <v>4.92</v>
      </c>
      <c r="W6" s="35">
        <f t="shared" si="3"/>
        <v>40.24</v>
      </c>
      <c r="X6" s="36">
        <f>IF(X7="",NA(),X7)</f>
        <v>115.26</v>
      </c>
      <c r="Y6" s="36">
        <f t="shared" ref="Y6:AG6" si="4">IF(Y7="",NA(),Y7)</f>
        <v>143.71</v>
      </c>
      <c r="Z6" s="36">
        <f t="shared" si="4"/>
        <v>99.38</v>
      </c>
      <c r="AA6" s="36">
        <f t="shared" si="4"/>
        <v>104.56</v>
      </c>
      <c r="AB6" s="36">
        <f t="shared" si="4"/>
        <v>213.68</v>
      </c>
      <c r="AC6" s="36">
        <f t="shared" si="4"/>
        <v>72.03</v>
      </c>
      <c r="AD6" s="36">
        <f t="shared" si="4"/>
        <v>72.11</v>
      </c>
      <c r="AE6" s="36">
        <f t="shared" si="4"/>
        <v>74.05</v>
      </c>
      <c r="AF6" s="36">
        <f t="shared" si="4"/>
        <v>73.25</v>
      </c>
      <c r="AG6" s="36">
        <f t="shared" si="4"/>
        <v>75.06</v>
      </c>
      <c r="AH6" s="35" t="str">
        <f>IF(AH7="","",IF(AH7="-","【-】","【"&amp;SUBSTITUTE(TEXT(AH7,"#,##0.00"),"-","△")&amp;"】"))</f>
        <v>【76.03】</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165.63</v>
      </c>
      <c r="BF6" s="36">
        <f t="shared" ref="BF6:BN6" si="7">IF(BF7="",NA(),BF7)</f>
        <v>118.42</v>
      </c>
      <c r="BG6" s="36">
        <f t="shared" si="7"/>
        <v>60.48</v>
      </c>
      <c r="BH6" s="35">
        <f t="shared" si="7"/>
        <v>0</v>
      </c>
      <c r="BI6" s="35">
        <f t="shared" si="7"/>
        <v>0</v>
      </c>
      <c r="BJ6" s="36">
        <f t="shared" si="7"/>
        <v>1510.14</v>
      </c>
      <c r="BK6" s="36">
        <f t="shared" si="7"/>
        <v>1595.62</v>
      </c>
      <c r="BL6" s="36">
        <f t="shared" si="7"/>
        <v>1302.33</v>
      </c>
      <c r="BM6" s="36">
        <f t="shared" si="7"/>
        <v>1274.21</v>
      </c>
      <c r="BN6" s="36">
        <f t="shared" si="7"/>
        <v>1183.92</v>
      </c>
      <c r="BO6" s="35" t="str">
        <f>IF(BO7="","",IF(BO7="-","【-】","【"&amp;SUBSTITUTE(TEXT(BO7,"#,##0.00"),"-","△")&amp;"】"))</f>
        <v>【1,084.05】</v>
      </c>
      <c r="BP6" s="36">
        <f>IF(BP7="",NA(),BP7)</f>
        <v>101.03</v>
      </c>
      <c r="BQ6" s="36">
        <f t="shared" ref="BQ6:BY6" si="8">IF(BQ7="",NA(),BQ7)</f>
        <v>95.14</v>
      </c>
      <c r="BR6" s="36">
        <f t="shared" si="8"/>
        <v>74.7</v>
      </c>
      <c r="BS6" s="36">
        <f t="shared" si="8"/>
        <v>66.319999999999993</v>
      </c>
      <c r="BT6" s="36">
        <f t="shared" si="8"/>
        <v>179.76</v>
      </c>
      <c r="BU6" s="36">
        <f t="shared" si="8"/>
        <v>22.67</v>
      </c>
      <c r="BV6" s="36">
        <f t="shared" si="8"/>
        <v>37.92</v>
      </c>
      <c r="BW6" s="36">
        <f t="shared" si="8"/>
        <v>40.89</v>
      </c>
      <c r="BX6" s="36">
        <f t="shared" si="8"/>
        <v>41.25</v>
      </c>
      <c r="BY6" s="36">
        <f t="shared" si="8"/>
        <v>42.5</v>
      </c>
      <c r="BZ6" s="35" t="str">
        <f>IF(BZ7="","",IF(BZ7="-","【-】","【"&amp;SUBSTITUTE(TEXT(BZ7,"#,##0.00"),"-","△")&amp;"】"))</f>
        <v>【53.46】</v>
      </c>
      <c r="CA6" s="36">
        <f>IF(CA7="",NA(),CA7)</f>
        <v>109.64</v>
      </c>
      <c r="CB6" s="36">
        <f t="shared" ref="CB6:CJ6" si="9">IF(CB7="",NA(),CB7)</f>
        <v>117.5</v>
      </c>
      <c r="CC6" s="36">
        <f t="shared" si="9"/>
        <v>146.72999999999999</v>
      </c>
      <c r="CD6" s="36">
        <f t="shared" si="9"/>
        <v>165.69</v>
      </c>
      <c r="CE6" s="36">
        <f t="shared" si="9"/>
        <v>63</v>
      </c>
      <c r="CF6" s="36">
        <f t="shared" si="9"/>
        <v>789.62</v>
      </c>
      <c r="CG6" s="36">
        <f t="shared" si="9"/>
        <v>423.18</v>
      </c>
      <c r="CH6" s="36">
        <f t="shared" si="9"/>
        <v>383.2</v>
      </c>
      <c r="CI6" s="36">
        <f t="shared" si="9"/>
        <v>383.25</v>
      </c>
      <c r="CJ6" s="36">
        <f t="shared" si="9"/>
        <v>377.72</v>
      </c>
      <c r="CK6" s="35" t="str">
        <f>IF(CK7="","",IF(CK7="-","【-】","【"&amp;SUBSTITUTE(TEXT(CK7,"#,##0.00"),"-","△")&amp;"】"))</f>
        <v>【300.47】</v>
      </c>
      <c r="CL6" s="36">
        <f>IF(CL7="",NA(),CL7)</f>
        <v>33.11</v>
      </c>
      <c r="CM6" s="36">
        <f t="shared" ref="CM6:CU6" si="10">IF(CM7="",NA(),CM7)</f>
        <v>31.38</v>
      </c>
      <c r="CN6" s="36">
        <f t="shared" si="10"/>
        <v>32.17</v>
      </c>
      <c r="CO6" s="36">
        <f t="shared" si="10"/>
        <v>30.34</v>
      </c>
      <c r="CP6" s="36">
        <f t="shared" si="10"/>
        <v>28.72</v>
      </c>
      <c r="CQ6" s="36">
        <f t="shared" si="10"/>
        <v>48.7</v>
      </c>
      <c r="CR6" s="36">
        <f t="shared" si="10"/>
        <v>46.9</v>
      </c>
      <c r="CS6" s="36">
        <f t="shared" si="10"/>
        <v>47.95</v>
      </c>
      <c r="CT6" s="36">
        <f t="shared" si="10"/>
        <v>48.26</v>
      </c>
      <c r="CU6" s="36">
        <f t="shared" si="10"/>
        <v>48.01</v>
      </c>
      <c r="CV6" s="35" t="str">
        <f>IF(CV7="","",IF(CV7="-","【-】","【"&amp;SUBSTITUTE(TEXT(CV7,"#,##0.00"),"-","△")&amp;"】"))</f>
        <v>【54.90】</v>
      </c>
      <c r="CW6" s="36">
        <f>IF(CW7="",NA(),CW7)</f>
        <v>91.92</v>
      </c>
      <c r="CX6" s="36">
        <f t="shared" ref="CX6:DF6" si="11">IF(CX7="",NA(),CX7)</f>
        <v>91.97</v>
      </c>
      <c r="CY6" s="36">
        <f t="shared" si="11"/>
        <v>91.76</v>
      </c>
      <c r="CZ6" s="36">
        <f t="shared" si="11"/>
        <v>92.13</v>
      </c>
      <c r="DA6" s="36">
        <f t="shared" si="11"/>
        <v>89.27</v>
      </c>
      <c r="DB6" s="36">
        <f t="shared" si="11"/>
        <v>74.959999999999994</v>
      </c>
      <c r="DC6" s="36">
        <f t="shared" si="11"/>
        <v>74.63</v>
      </c>
      <c r="DD6" s="36">
        <f t="shared" si="11"/>
        <v>74.900000000000006</v>
      </c>
      <c r="DE6" s="36">
        <f t="shared" si="11"/>
        <v>72.72</v>
      </c>
      <c r="DF6" s="36">
        <f t="shared" si="11"/>
        <v>72.75</v>
      </c>
      <c r="DG6" s="35" t="str">
        <f>IF(DG7="","",IF(DG7="-","【-】","【"&amp;SUBSTITUTE(TEXT(DG7,"#,##0.00"),"-","△")&amp;"】"))</f>
        <v>【73.31】</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5">
        <f>IF(ED7="",NA(),ED7)</f>
        <v>0</v>
      </c>
      <c r="EE6" s="35">
        <f t="shared" ref="EE6:EM6" si="14">IF(EE7="",NA(),EE7)</f>
        <v>0</v>
      </c>
      <c r="EF6" s="35">
        <f t="shared" si="14"/>
        <v>0</v>
      </c>
      <c r="EG6" s="35">
        <f t="shared" si="14"/>
        <v>0</v>
      </c>
      <c r="EH6" s="35">
        <f t="shared" si="14"/>
        <v>0</v>
      </c>
      <c r="EI6" s="36">
        <f t="shared" si="14"/>
        <v>1.26</v>
      </c>
      <c r="EJ6" s="36">
        <f t="shared" si="14"/>
        <v>0.78</v>
      </c>
      <c r="EK6" s="36">
        <f t="shared" si="14"/>
        <v>0.56999999999999995</v>
      </c>
      <c r="EL6" s="36">
        <f t="shared" si="14"/>
        <v>0.62</v>
      </c>
      <c r="EM6" s="36">
        <f t="shared" si="14"/>
        <v>0.39</v>
      </c>
      <c r="EN6" s="35" t="str">
        <f>IF(EN7="","",IF(EN7="-","【-】","【"&amp;SUBSTITUTE(TEXT(EN7,"#,##0.00"),"-","△")&amp;"】"))</f>
        <v>【0.56】</v>
      </c>
    </row>
    <row r="7" spans="1:144" s="37" customFormat="1" x14ac:dyDescent="0.15">
      <c r="A7" s="29"/>
      <c r="B7" s="38">
        <v>2019</v>
      </c>
      <c r="C7" s="38">
        <v>173614</v>
      </c>
      <c r="D7" s="38">
        <v>47</v>
      </c>
      <c r="E7" s="38">
        <v>1</v>
      </c>
      <c r="F7" s="38">
        <v>0</v>
      </c>
      <c r="G7" s="38">
        <v>0</v>
      </c>
      <c r="H7" s="38" t="s">
        <v>94</v>
      </c>
      <c r="I7" s="38" t="s">
        <v>95</v>
      </c>
      <c r="J7" s="38" t="s">
        <v>96</v>
      </c>
      <c r="K7" s="38" t="s">
        <v>97</v>
      </c>
      <c r="L7" s="38" t="s">
        <v>98</v>
      </c>
      <c r="M7" s="38" t="s">
        <v>99</v>
      </c>
      <c r="N7" s="39" t="s">
        <v>100</v>
      </c>
      <c r="O7" s="39" t="s">
        <v>101</v>
      </c>
      <c r="P7" s="39">
        <v>0.53</v>
      </c>
      <c r="Q7" s="39">
        <v>2200</v>
      </c>
      <c r="R7" s="39">
        <v>37600</v>
      </c>
      <c r="S7" s="39">
        <v>110.59</v>
      </c>
      <c r="T7" s="39">
        <v>339.99</v>
      </c>
      <c r="U7" s="39">
        <v>198</v>
      </c>
      <c r="V7" s="39">
        <v>4.92</v>
      </c>
      <c r="W7" s="39">
        <v>40.24</v>
      </c>
      <c r="X7" s="39">
        <v>115.26</v>
      </c>
      <c r="Y7" s="39">
        <v>143.71</v>
      </c>
      <c r="Z7" s="39">
        <v>99.38</v>
      </c>
      <c r="AA7" s="39">
        <v>104.56</v>
      </c>
      <c r="AB7" s="39">
        <v>213.68</v>
      </c>
      <c r="AC7" s="39">
        <v>72.03</v>
      </c>
      <c r="AD7" s="39">
        <v>72.11</v>
      </c>
      <c r="AE7" s="39">
        <v>74.05</v>
      </c>
      <c r="AF7" s="39">
        <v>73.25</v>
      </c>
      <c r="AG7" s="39">
        <v>75.06</v>
      </c>
      <c r="AH7" s="39">
        <v>76.03</v>
      </c>
      <c r="AI7" s="39"/>
      <c r="AJ7" s="39"/>
      <c r="AK7" s="39"/>
      <c r="AL7" s="39"/>
      <c r="AM7" s="39"/>
      <c r="AN7" s="39"/>
      <c r="AO7" s="39"/>
      <c r="AP7" s="39"/>
      <c r="AQ7" s="39"/>
      <c r="AR7" s="39"/>
      <c r="AS7" s="39"/>
      <c r="AT7" s="39"/>
      <c r="AU7" s="39"/>
      <c r="AV7" s="39"/>
      <c r="AW7" s="39"/>
      <c r="AX7" s="39"/>
      <c r="AY7" s="39"/>
      <c r="AZ7" s="39"/>
      <c r="BA7" s="39"/>
      <c r="BB7" s="39"/>
      <c r="BC7" s="39"/>
      <c r="BD7" s="39"/>
      <c r="BE7" s="39">
        <v>165.63</v>
      </c>
      <c r="BF7" s="39">
        <v>118.42</v>
      </c>
      <c r="BG7" s="39">
        <v>60.48</v>
      </c>
      <c r="BH7" s="39">
        <v>0</v>
      </c>
      <c r="BI7" s="39">
        <v>0</v>
      </c>
      <c r="BJ7" s="39">
        <v>1510.14</v>
      </c>
      <c r="BK7" s="39">
        <v>1595.62</v>
      </c>
      <c r="BL7" s="39">
        <v>1302.33</v>
      </c>
      <c r="BM7" s="39">
        <v>1274.21</v>
      </c>
      <c r="BN7" s="39">
        <v>1183.92</v>
      </c>
      <c r="BO7" s="39">
        <v>1084.05</v>
      </c>
      <c r="BP7" s="39">
        <v>101.03</v>
      </c>
      <c r="BQ7" s="39">
        <v>95.14</v>
      </c>
      <c r="BR7" s="39">
        <v>74.7</v>
      </c>
      <c r="BS7" s="39">
        <v>66.319999999999993</v>
      </c>
      <c r="BT7" s="39">
        <v>179.76</v>
      </c>
      <c r="BU7" s="39">
        <v>22.67</v>
      </c>
      <c r="BV7" s="39">
        <v>37.92</v>
      </c>
      <c r="BW7" s="39">
        <v>40.89</v>
      </c>
      <c r="BX7" s="39">
        <v>41.25</v>
      </c>
      <c r="BY7" s="39">
        <v>42.5</v>
      </c>
      <c r="BZ7" s="39">
        <v>53.46</v>
      </c>
      <c r="CA7" s="39">
        <v>109.64</v>
      </c>
      <c r="CB7" s="39">
        <v>117.5</v>
      </c>
      <c r="CC7" s="39">
        <v>146.72999999999999</v>
      </c>
      <c r="CD7" s="39">
        <v>165.69</v>
      </c>
      <c r="CE7" s="39">
        <v>63</v>
      </c>
      <c r="CF7" s="39">
        <v>789.62</v>
      </c>
      <c r="CG7" s="39">
        <v>423.18</v>
      </c>
      <c r="CH7" s="39">
        <v>383.2</v>
      </c>
      <c r="CI7" s="39">
        <v>383.25</v>
      </c>
      <c r="CJ7" s="39">
        <v>377.72</v>
      </c>
      <c r="CK7" s="39">
        <v>300.47000000000003</v>
      </c>
      <c r="CL7" s="39">
        <v>33.11</v>
      </c>
      <c r="CM7" s="39">
        <v>31.38</v>
      </c>
      <c r="CN7" s="39">
        <v>32.17</v>
      </c>
      <c r="CO7" s="39">
        <v>30.34</v>
      </c>
      <c r="CP7" s="39">
        <v>28.72</v>
      </c>
      <c r="CQ7" s="39">
        <v>48.7</v>
      </c>
      <c r="CR7" s="39">
        <v>46.9</v>
      </c>
      <c r="CS7" s="39">
        <v>47.95</v>
      </c>
      <c r="CT7" s="39">
        <v>48.26</v>
      </c>
      <c r="CU7" s="39">
        <v>48.01</v>
      </c>
      <c r="CV7" s="39">
        <v>54.9</v>
      </c>
      <c r="CW7" s="39">
        <v>91.92</v>
      </c>
      <c r="CX7" s="39">
        <v>91.97</v>
      </c>
      <c r="CY7" s="39">
        <v>91.76</v>
      </c>
      <c r="CZ7" s="39">
        <v>92.13</v>
      </c>
      <c r="DA7" s="39">
        <v>89.27</v>
      </c>
      <c r="DB7" s="39">
        <v>74.959999999999994</v>
      </c>
      <c r="DC7" s="39">
        <v>74.63</v>
      </c>
      <c r="DD7" s="39">
        <v>74.900000000000006</v>
      </c>
      <c r="DE7" s="39">
        <v>72.72</v>
      </c>
      <c r="DF7" s="39">
        <v>72.75</v>
      </c>
      <c r="DG7" s="39">
        <v>73.31</v>
      </c>
      <c r="DH7" s="39"/>
      <c r="DI7" s="39"/>
      <c r="DJ7" s="39"/>
      <c r="DK7" s="39"/>
      <c r="DL7" s="39"/>
      <c r="DM7" s="39"/>
      <c r="DN7" s="39"/>
      <c r="DO7" s="39"/>
      <c r="DP7" s="39"/>
      <c r="DQ7" s="39"/>
      <c r="DR7" s="39"/>
      <c r="DS7" s="39"/>
      <c r="DT7" s="39"/>
      <c r="DU7" s="39"/>
      <c r="DV7" s="39"/>
      <c r="DW7" s="39"/>
      <c r="DX7" s="39"/>
      <c r="DY7" s="39"/>
      <c r="DZ7" s="39"/>
      <c r="EA7" s="39"/>
      <c r="EB7" s="39"/>
      <c r="EC7" s="39"/>
      <c r="ED7" s="39">
        <v>0</v>
      </c>
      <c r="EE7" s="39">
        <v>0</v>
      </c>
      <c r="EF7" s="39">
        <v>0</v>
      </c>
      <c r="EG7" s="39">
        <v>0</v>
      </c>
      <c r="EH7" s="39">
        <v>0</v>
      </c>
      <c r="EI7" s="39">
        <v>1.26</v>
      </c>
      <c r="EJ7" s="39">
        <v>0.78</v>
      </c>
      <c r="EK7" s="39">
        <v>0.56999999999999995</v>
      </c>
      <c r="EL7" s="39">
        <v>0.62</v>
      </c>
      <c r="EM7" s="39">
        <v>0.39</v>
      </c>
      <c r="EN7" s="39">
        <v>0.56000000000000005</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102</v>
      </c>
      <c r="C9" s="41" t="s">
        <v>103</v>
      </c>
      <c r="D9" s="41" t="s">
        <v>104</v>
      </c>
      <c r="E9" s="41" t="s">
        <v>105</v>
      </c>
      <c r="F9" s="41" t="s">
        <v>106</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45</v>
      </c>
      <c r="B10" s="42">
        <f t="shared" ref="B10:E10" si="15">DATEVALUE($B7+12-B11&amp;"/1/"&amp;B12)</f>
        <v>46388</v>
      </c>
      <c r="C10" s="42">
        <f t="shared" si="15"/>
        <v>46753</v>
      </c>
      <c r="D10" s="42">
        <f t="shared" si="15"/>
        <v>47119</v>
      </c>
      <c r="E10" s="42">
        <f t="shared" si="15"/>
        <v>47484</v>
      </c>
      <c r="F10" s="43">
        <f>DATEVALUE($B7+12-F11&amp;"/1/"&amp;F12)</f>
        <v>47849</v>
      </c>
    </row>
    <row r="11" spans="1:144" x14ac:dyDescent="0.15">
      <c r="B11">
        <v>4</v>
      </c>
      <c r="C11">
        <v>3</v>
      </c>
      <c r="D11">
        <v>2</v>
      </c>
      <c r="E11">
        <v>1</v>
      </c>
      <c r="F11">
        <v>0</v>
      </c>
      <c r="G11" t="s">
        <v>107</v>
      </c>
    </row>
    <row r="12" spans="1:144" x14ac:dyDescent="0.15">
      <c r="B12">
        <v>1</v>
      </c>
      <c r="C12">
        <v>1</v>
      </c>
      <c r="D12">
        <v>1</v>
      </c>
      <c r="E12">
        <v>1</v>
      </c>
      <c r="F12">
        <v>1</v>
      </c>
      <c r="G12" t="s">
        <v>108</v>
      </c>
    </row>
    <row r="13" spans="1:144" x14ac:dyDescent="0.15">
      <c r="B13" t="s">
        <v>109</v>
      </c>
      <c r="C13" t="s">
        <v>110</v>
      </c>
      <c r="D13" t="s">
        <v>110</v>
      </c>
      <c r="E13" t="s">
        <v>110</v>
      </c>
      <c r="F13" t="s">
        <v>111</v>
      </c>
      <c r="G13" t="s">
        <v>112</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2021-01-27T05:44:45Z</cp:lastPrinted>
  <dcterms:created xsi:type="dcterms:W3CDTF">2020-12-04T02:20:01Z</dcterms:created>
  <dcterms:modified xsi:type="dcterms:W3CDTF">2021-02-08T05:36:23Z</dcterms:modified>
  <cp:category/>
</cp:coreProperties>
</file>