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11300-25646\e\R2財政共有\09 地方公営企業\96 経営比較分析関係\04    公表用ファイル\03 下水道\14内灘町\"/>
    </mc:Choice>
  </mc:AlternateContent>
  <workbookProtection workbookAlgorithmName="SHA-512" workbookHashValue="mVHpAQcYhyYE31xLda20t5pmJxmAqqelRyUtTwgxK3PzZzZaYeNtf5nPAp5PJAdTdNFXMH3lgUpwDf6wtH9x6g==" workbookSaltValue="08mp045AHv2+y6NTSoc7RQ=="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<sst xmlns="http://schemas.openxmlformats.org/spreadsheetml/2006/main" count="236" uniqueCount="116">
  <si>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t>⑤経費回収率(％)</t>
  </si>
  <si>
    <t>　現時点では、法定耐用年数（一般的には50年）を経過している管渠は所有していないが、最も古い管で46年経過しているため、今後はストックマネジメント計画に基づく計画的な管渠改築等が必要である。</t>
  </si>
  <si>
    <t>類似団体区分</t>
    <rPh sb="4" eb="6">
      <t>クブン</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</si>
  <si>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</si>
  <si>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</si>
  <si>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経営比較分析表（令和元年度決算）</t>
    <rPh sb="8" eb="10">
      <t>レイワ</t>
    </rPh>
    <rPh sb="10" eb="12">
      <t>ガンネン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</si>
  <si>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</si>
  <si>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</si>
  <si>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</si>
  <si>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</si>
  <si>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</si>
  <si>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</si>
  <si>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</si>
  <si>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</si>
  <si>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</si>
  <si>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</si>
  <si>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</si>
  <si>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</si>
  <si>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</si>
  <si>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</si>
  <si>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</si>
  <si>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</si>
  <si>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</si>
  <si>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</si>
  <si>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</si>
  <si>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</si>
  <si>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</si>
  <si>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</si>
  <si>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</si>
  <si>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</si>
  <si>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</si>
  <si>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</si>
  <si>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</si>
  <si>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</si>
  <si>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</si>
  <si>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</si>
  <si>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</si>
  <si>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</si>
  <si>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令和元年度全国平均</t>
    <rPh sb="0" eb="2">
      <t>レイワ</t>
    </rPh>
    <rPh sb="2" eb="4">
      <t>ガンネン</t>
    </rPh>
    <phoneticPr fontId="1"/>
  </si>
  <si>
    <t>-</t>
  </si>
  <si>
    <t>分析欄</t>
    <rPh sb="0" eb="2">
      <t>ブンセキ</t>
    </rPh>
    <rPh sb="2" eb="3">
      <t>ラン</t>
    </rPh>
    <phoneticPr fontId="1"/>
  </si>
  <si>
    <t>1. 経営の健全性・効率性について</t>
  </si>
  <si>
    <t>1④</t>
  </si>
  <si>
    <t>2. 老朽化の状況について</t>
  </si>
  <si>
    <t>・健全性について
　収益的収支比率が50％を下回っているのは、総収益に対し、地方債償還金の中でも資本費平準化債、特別措置分償還額の割合が高いためと分析する。経費回収率は79％程度と類似団体平均よりも低く、100％を下回っているため、適正な使用料収入の確保及び汚水処理費の削減が必要であると分析できる。
　また、Ｈ３０までと比較し、企業債残高対事業規模比率が類似団体平均値を上回り悪化しているため、適正な投資規模や料金水準の分析による経営改善が求められる。
・効率性について
　汚水処理原価が類似団体平均値を上回っており、施設利用率が類似団体平均値より低いことからも、施設の効率性については悪化している。このため、経営の改善を行い、良好にしていく必要がある。
　水洗化率は98％を超えており、類似団体平均値を上回っているため、良好であるといえる。但し、公共用水域の水質保全を図る上で、さらに向上させる取組が必要である。</t>
    <rPh sb="99" eb="100">
      <t>テイ</t>
    </rPh>
    <rPh sb="186" eb="187">
      <t>カミ</t>
    </rPh>
    <rPh sb="189" eb="191">
      <t>アッカ</t>
    </rPh>
    <rPh sb="253" eb="254">
      <t>ウワ</t>
    </rPh>
    <rPh sb="275" eb="276">
      <t>ヒク</t>
    </rPh>
    <rPh sb="294" eb="296">
      <t>アッカ</t>
    </rPh>
    <rPh sb="306" eb="308">
      <t>ケイエイ</t>
    </rPh>
    <rPh sb="315" eb="317">
      <t>リョウコウ</t>
    </rPh>
    <phoneticPr fontId="1"/>
  </si>
  <si>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</si>
  <si>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</si>
  <si>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</si>
  <si>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</si>
  <si>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</si>
  <si>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</si>
  <si>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</si>
  <si>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</si>
  <si>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</si>
  <si>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</si>
  <si>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</si>
  <si>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</si>
  <si>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</si>
  <si>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</si>
  <si>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</si>
  <si>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</si>
  <si>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</si>
  <si>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</si>
  <si>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</si>
  <si>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</si>
  <si>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</si>
  <si>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</si>
  <si>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</si>
  <si>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</si>
  <si>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</si>
  <si>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</si>
  <si>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</si>
  <si>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</si>
  <si>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</si>
  <si>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</si>
  <si>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</si>
  <si>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</si>
  <si>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</si>
  <si>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</si>
  <si>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</si>
  <si>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</si>
  <si>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</si>
  <si>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</si>
  <si>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</si>
  <si>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</si>
  <si>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</si>
  <si>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</si>
  <si>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</si>
  <si>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</si>
  <si>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</si>
  <si>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</si>
  <si>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</si>
  <si>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</si>
  <si>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</si>
  <si>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</si>
  <si>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</si>
  <si>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</si>
  <si>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</si>
  <si>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石川県　内灘町</t>
  </si>
  <si>
    <t>法非適用</t>
  </si>
  <si>
    <t>　現段階では、収益性や財政の健全性について、改善の検討が必要である。
　また、R2に公営企業会計へ移行した。これを活用し、経営状態の正確な把握や資産管理を適切に行った上で、中長期財政計画を策定し、適正な料金水準を見通し、施設の改築、更新を検討、推進していく必要がある。</t>
    <rPh sb="57" eb="59">
      <t>カツヨウ</t>
    </rPh>
    <phoneticPr fontId="1"/>
  </si>
  <si>
    <t>下水道事業</t>
  </si>
  <si>
    <t>公共下水道</t>
  </si>
  <si>
    <t>Cb1</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</si>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</sst>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2"/>
      <color theme="1"/>
      <name val="ＭＳ ゴシック"/>
      <family val="3"/>
      <charset val="128"/>
    </font>
    <font>
      <b/>
      <sz val="11"/>
      <color theme="1"/>
      <name val="ＭＳ ゴシック"/>
      <family val="3"/>
      <charset val="128"/>
    </font>
    <font>
      <b/>
      <vertAlign val="superscrip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0.1</c:v>
                </c:pt>
                <c:pt idx="1">
                  <c:v>0.18</c:v>
                </c:pt>
                <c:pt idx="2">
                  <c:v>0.11</c:v>
                </c:pt>
                <c:pt idx="3">
                  <c:v>0.04</c:v>
                </c:pt>
                <c:pt idx="4">
                  <c:v>0.1</c:v>
                </c:pt>
              </c:numCache>
            </c:numRef>
          </c:val>
          <c:extLst>
            <c:ext xmlns:c16="http://schemas.microsoft.com/office/drawing/2014/chart" uri="{C3380CC4-5D6E-409C-BE32-E72D297353CC}">
              <c16:uniqueId val="{00000000-FDE0-41CC-A61B-1C42C6F6631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0.19</c:v>
                </c:pt>
                <c:pt idx="2">
                  <c:v>0.16</c:v>
                </c:pt>
                <c:pt idx="3">
                  <c:v>0.2</c:v>
                </c:pt>
                <c:pt idx="4">
                  <c:v>0.13</c:v>
                </c:pt>
              </c:numCache>
            </c:numRef>
          </c:val>
          <c:smooth val="0"/>
          <c:extLst>
            <c:ext xmlns:c16="http://schemas.microsoft.com/office/drawing/2014/chart" uri="{C3380CC4-5D6E-409C-BE32-E72D297353CC}">
              <c16:uniqueId val="{00000001-FDE0-41CC-A61B-1C42C6F6631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58.01</c:v>
                </c:pt>
                <c:pt idx="1">
                  <c:v>53.46</c:v>
                </c:pt>
                <c:pt idx="2">
                  <c:v>54.25</c:v>
                </c:pt>
                <c:pt idx="3">
                  <c:v>53.46</c:v>
                </c:pt>
                <c:pt idx="4">
                  <c:v>53.46</c:v>
                </c:pt>
              </c:numCache>
            </c:numRef>
          </c:val>
          <c:extLst>
            <c:ext xmlns:c16="http://schemas.microsoft.com/office/drawing/2014/chart" uri="{C3380CC4-5D6E-409C-BE32-E72D297353CC}">
              <c16:uniqueId val="{00000000-ACB5-4944-8834-1B3DE049024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49.75</c:v>
                </c:pt>
                <c:pt idx="1">
                  <c:v>51.05</c:v>
                </c:pt>
                <c:pt idx="2">
                  <c:v>50.12</c:v>
                </c:pt>
                <c:pt idx="3">
                  <c:v>49.98</c:v>
                </c:pt>
                <c:pt idx="4">
                  <c:v>55.73</c:v>
                </c:pt>
              </c:numCache>
            </c:numRef>
          </c:val>
          <c:smooth val="0"/>
          <c:extLst>
            <c:ext xmlns:c16="http://schemas.microsoft.com/office/drawing/2014/chart" uri="{C3380CC4-5D6E-409C-BE32-E72D297353CC}">
              <c16:uniqueId val="{00000001-ACB5-4944-8834-1B3DE049024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98.04</c:v>
                </c:pt>
                <c:pt idx="1">
                  <c:v>98.16</c:v>
                </c:pt>
                <c:pt idx="2">
                  <c:v>98.29</c:v>
                </c:pt>
                <c:pt idx="3">
                  <c:v>98.33</c:v>
                </c:pt>
                <c:pt idx="4">
                  <c:v>98.38</c:v>
                </c:pt>
              </c:numCache>
            </c:numRef>
          </c:val>
          <c:extLst>
            <c:ext xmlns:c16="http://schemas.microsoft.com/office/drawing/2014/chart" uri="{C3380CC4-5D6E-409C-BE32-E72D297353CC}">
              <c16:uniqueId val="{00000000-5185-4C48-80C9-04D3D71F0D9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87.85</c:v>
                </c:pt>
                <c:pt idx="1">
                  <c:v>87.52</c:v>
                </c:pt>
                <c:pt idx="2">
                  <c:v>86.63</c:v>
                </c:pt>
                <c:pt idx="3">
                  <c:v>87.09</c:v>
                </c:pt>
                <c:pt idx="4">
                  <c:v>92.45</c:v>
                </c:pt>
              </c:numCache>
            </c:numRef>
          </c:val>
          <c:smooth val="0"/>
          <c:extLst>
            <c:ext xmlns:c16="http://schemas.microsoft.com/office/drawing/2014/chart" uri="{C3380CC4-5D6E-409C-BE32-E72D297353CC}">
              <c16:uniqueId val="{00000001-5185-4C48-80C9-04D3D71F0D9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42.58</c:v>
                </c:pt>
                <c:pt idx="1">
                  <c:v>40.65</c:v>
                </c:pt>
                <c:pt idx="2">
                  <c:v>46.91</c:v>
                </c:pt>
                <c:pt idx="3">
                  <c:v>49.62</c:v>
                </c:pt>
                <c:pt idx="4">
                  <c:v>49.21</c:v>
                </c:pt>
              </c:numCache>
            </c:numRef>
          </c:val>
          <c:extLst>
            <c:ext xmlns:c16="http://schemas.microsoft.com/office/drawing/2014/chart" uri="{C3380CC4-5D6E-409C-BE32-E72D297353CC}">
              <c16:uniqueId val="{00000000-105F-413C-98BA-A05F65849CD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5F-413C-98BA-A05F65849CD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E0-4646-9672-8E2549D7C43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E0-4646-9672-8E2549D7C43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1E-4468-991C-1ABB0805E84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1E-4468-991C-1ABB0805E84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CF-45ED-9AE6-5677BE1290D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CF-45ED-9AE6-5677BE1290D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AD-4B4F-B70B-526AF86C519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AD-4B4F-B70B-526AF86C519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1524.96</c:v>
                </c:pt>
                <c:pt idx="1">
                  <c:v>1508.89</c:v>
                </c:pt>
                <c:pt idx="2">
                  <c:v>1079.8800000000001</c:v>
                </c:pt>
                <c:pt idx="3">
                  <c:v>941.91</c:v>
                </c:pt>
                <c:pt idx="4">
                  <c:v>1077.71</c:v>
                </c:pt>
              </c:numCache>
            </c:numRef>
          </c:val>
          <c:extLst>
            <c:ext xmlns:c16="http://schemas.microsoft.com/office/drawing/2014/chart" uri="{C3380CC4-5D6E-409C-BE32-E72D297353CC}">
              <c16:uniqueId val="{00000000-BC44-4932-9710-641D5872A7E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1018.27</c:v>
                </c:pt>
                <c:pt idx="1">
                  <c:v>1120.55</c:v>
                </c:pt>
                <c:pt idx="2">
                  <c:v>855.79</c:v>
                </c:pt>
                <c:pt idx="3">
                  <c:v>948.07</c:v>
                </c:pt>
                <c:pt idx="4">
                  <c:v>917.44</c:v>
                </c:pt>
              </c:numCache>
            </c:numRef>
          </c:val>
          <c:smooth val="0"/>
          <c:extLst>
            <c:ext xmlns:c16="http://schemas.microsoft.com/office/drawing/2014/chart" uri="{C3380CC4-5D6E-409C-BE32-E72D297353CC}">
              <c16:uniqueId val="{00000001-BC44-4932-9710-641D5872A7E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78.67</c:v>
                </c:pt>
                <c:pt idx="1">
                  <c:v>73.739999999999995</c:v>
                </c:pt>
                <c:pt idx="2">
                  <c:v>85.15</c:v>
                </c:pt>
                <c:pt idx="3">
                  <c:v>85.62</c:v>
                </c:pt>
                <c:pt idx="4">
                  <c:v>79.11</c:v>
                </c:pt>
              </c:numCache>
            </c:numRef>
          </c:val>
          <c:extLst>
            <c:ext xmlns:c16="http://schemas.microsoft.com/office/drawing/2014/chart" uri="{C3380CC4-5D6E-409C-BE32-E72D297353CC}">
              <c16:uniqueId val="{00000000-D37D-488E-9591-B1262756352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71.569999999999993</c:v>
                </c:pt>
                <c:pt idx="1">
                  <c:v>73.28</c:v>
                </c:pt>
                <c:pt idx="2">
                  <c:v>82.82</c:v>
                </c:pt>
                <c:pt idx="3">
                  <c:v>83.31</c:v>
                </c:pt>
                <c:pt idx="4">
                  <c:v>85.34</c:v>
                </c:pt>
              </c:numCache>
            </c:numRef>
          </c:val>
          <c:smooth val="0"/>
          <c:extLst>
            <c:ext xmlns:c16="http://schemas.microsoft.com/office/drawing/2014/chart" uri="{C3380CC4-5D6E-409C-BE32-E72D297353CC}">
              <c16:uniqueId val="{00000001-D37D-488E-9591-B1262756352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161.91999999999999</c:v>
                </c:pt>
                <c:pt idx="1">
                  <c:v>173</c:v>
                </c:pt>
                <c:pt idx="2">
                  <c:v>150</c:v>
                </c:pt>
                <c:pt idx="3">
                  <c:v>150</c:v>
                </c:pt>
                <c:pt idx="4">
                  <c:v>150</c:v>
                </c:pt>
              </c:numCache>
            </c:numRef>
          </c:val>
          <c:extLst>
            <c:ext xmlns:c16="http://schemas.microsoft.com/office/drawing/2014/chart" uri="{C3380CC4-5D6E-409C-BE32-E72D297353CC}">
              <c16:uniqueId val="{00000000-815F-483A-936D-01029D7CE52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195.88</c:v>
                </c:pt>
                <c:pt idx="1">
                  <c:v>193.1</c:v>
                </c:pt>
                <c:pt idx="2">
                  <c:v>165.76</c:v>
                </c:pt>
                <c:pt idx="3">
                  <c:v>160.62</c:v>
                </c:pt>
                <c:pt idx="4">
                  <c:v>149.27000000000001</c:v>
                </c:pt>
              </c:numCache>
            </c:numRef>
          </c:val>
          <c:smooth val="0"/>
          <c:extLst>
            <c:ext xmlns:c16="http://schemas.microsoft.com/office/drawing/2014/chart" uri="{C3380CC4-5D6E-409C-BE32-E72D297353CC}">
              <c16:uniqueId val="{00000001-815F-483A-936D-01029D7CE52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【682.51】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【95.35】</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【59.64】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【136.15】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【100.34】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5</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石川県　内灘町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10</v>
      </c>
      <c r="C7" s="44"/>
      <c r="D7" s="44"/>
      <c r="E7" s="44"/>
      <c r="F7" s="44"/>
      <c r="G7" s="44"/>
      <c r="H7" s="44"/>
      <c r="I7" s="44" t="s">
        <v>16</v>
      </c>
      <c r="J7" s="44"/>
      <c r="K7" s="44"/>
      <c r="L7" s="44"/>
      <c r="M7" s="44"/>
      <c r="N7" s="44"/>
      <c r="O7" s="44"/>
      <c r="P7" s="44" t="s">
        <v>9</v>
      </c>
      <c r="Q7" s="44"/>
      <c r="R7" s="44"/>
      <c r="S7" s="44"/>
      <c r="T7" s="44"/>
      <c r="U7" s="44"/>
      <c r="V7" s="44"/>
      <c r="W7" s="44" t="s">
        <v>2</v>
      </c>
      <c r="X7" s="44"/>
      <c r="Y7" s="44"/>
      <c r="Z7" s="44"/>
      <c r="AA7" s="44"/>
      <c r="AB7" s="44"/>
      <c r="AC7" s="44"/>
      <c r="AD7" s="44" t="s">
        <v>8</v>
      </c>
      <c r="AE7" s="44"/>
      <c r="AF7" s="44"/>
      <c r="AG7" s="44"/>
      <c r="AH7" s="44"/>
      <c r="AI7" s="44"/>
      <c r="AJ7" s="44"/>
      <c r="AK7" s="3"/>
      <c r="AL7" s="44" t="s">
        <v>17</v>
      </c>
      <c r="AM7" s="44"/>
      <c r="AN7" s="44"/>
      <c r="AO7" s="44"/>
      <c r="AP7" s="44"/>
      <c r="AQ7" s="44"/>
      <c r="AR7" s="44"/>
      <c r="AS7" s="44"/>
      <c r="AT7" s="44" t="s">
        <v>14</v>
      </c>
      <c r="AU7" s="44"/>
      <c r="AV7" s="44"/>
      <c r="AW7" s="44"/>
      <c r="AX7" s="44"/>
      <c r="AY7" s="44"/>
      <c r="AZ7" s="44"/>
      <c r="BA7" s="44"/>
      <c r="BB7" s="44" t="s">
        <v>18</v>
      </c>
      <c r="BC7" s="44"/>
      <c r="BD7" s="44"/>
      <c r="BE7" s="44"/>
      <c r="BF7" s="44"/>
      <c r="BG7" s="44"/>
      <c r="BH7" s="44"/>
      <c r="BI7" s="44"/>
      <c r="BJ7" s="3"/>
      <c r="BK7" s="3"/>
      <c r="BL7" s="15" t="s">
        <v>19</v>
      </c>
      <c r="BM7" s="16"/>
      <c r="BN7" s="16"/>
      <c r="BO7" s="16"/>
      <c r="BP7" s="16"/>
      <c r="BQ7" s="16"/>
      <c r="BR7" s="16"/>
      <c r="BS7" s="16"/>
      <c r="BT7" s="16"/>
      <c r="BU7" s="16"/>
      <c r="BV7" s="16"/>
      <c r="BW7" s="16"/>
      <c r="BX7" s="16"/>
      <c r="BY7" s="23"/>
    </row>
    <row r="8" spans="1:78" ht="18.75" customHeight="1" x14ac:dyDescent="0.15">
      <c r="A8" s="2"/>
      <c r="B8" s="45" t="str">
        <f>データ!I6</f>
        <v>法非適用</v>
      </c>
      <c r="C8" s="45"/>
      <c r="D8" s="45"/>
      <c r="E8" s="45"/>
      <c r="F8" s="45"/>
      <c r="G8" s="45"/>
      <c r="H8" s="45"/>
      <c r="I8" s="45" t="str">
        <f>データ!J6</f>
        <v>下水道事業</v>
      </c>
      <c r="J8" s="45"/>
      <c r="K8" s="45"/>
      <c r="L8" s="45"/>
      <c r="M8" s="45"/>
      <c r="N8" s="45"/>
      <c r="O8" s="45"/>
      <c r="P8" s="45" t="str">
        <f>データ!K6</f>
        <v>公共下水道</v>
      </c>
      <c r="Q8" s="45"/>
      <c r="R8" s="45"/>
      <c r="S8" s="45"/>
      <c r="T8" s="45"/>
      <c r="U8" s="45"/>
      <c r="V8" s="45"/>
      <c r="W8" s="45" t="str">
        <f>データ!L6</f>
        <v>Cb1</v>
      </c>
      <c r="X8" s="45"/>
      <c r="Y8" s="45"/>
      <c r="Z8" s="45"/>
      <c r="AA8" s="45"/>
      <c r="AB8" s="45"/>
      <c r="AC8" s="45"/>
      <c r="AD8" s="46" t="str">
        <f>データ!$M$6</f>
        <v>非設置</v>
      </c>
      <c r="AE8" s="46"/>
      <c r="AF8" s="46"/>
      <c r="AG8" s="46"/>
      <c r="AH8" s="46"/>
      <c r="AI8" s="46"/>
      <c r="AJ8" s="46"/>
      <c r="AK8" s="3"/>
      <c r="AL8" s="47">
        <f>データ!S6</f>
        <v>26575</v>
      </c>
      <c r="AM8" s="47"/>
      <c r="AN8" s="47"/>
      <c r="AO8" s="47"/>
      <c r="AP8" s="47"/>
      <c r="AQ8" s="47"/>
      <c r="AR8" s="47"/>
      <c r="AS8" s="47"/>
      <c r="AT8" s="48">
        <f>データ!T6</f>
        <v>20.329999999999998</v>
      </c>
      <c r="AU8" s="48"/>
      <c r="AV8" s="48"/>
      <c r="AW8" s="48"/>
      <c r="AX8" s="48"/>
      <c r="AY8" s="48"/>
      <c r="AZ8" s="48"/>
      <c r="BA8" s="48"/>
      <c r="BB8" s="48">
        <f>データ!U6</f>
        <v>1307.18</v>
      </c>
      <c r="BC8" s="48"/>
      <c r="BD8" s="48"/>
      <c r="BE8" s="48"/>
      <c r="BF8" s="48"/>
      <c r="BG8" s="48"/>
      <c r="BH8" s="48"/>
      <c r="BI8" s="48"/>
      <c r="BJ8" s="3"/>
      <c r="BK8" s="3"/>
      <c r="BL8" s="49" t="s">
        <v>15</v>
      </c>
      <c r="BM8" s="50"/>
      <c r="BN8" s="17" t="s">
        <v>21</v>
      </c>
      <c r="BO8" s="20"/>
      <c r="BP8" s="20"/>
      <c r="BQ8" s="20"/>
      <c r="BR8" s="20"/>
      <c r="BS8" s="20"/>
      <c r="BT8" s="20"/>
      <c r="BU8" s="20"/>
      <c r="BV8" s="20"/>
      <c r="BW8" s="20"/>
      <c r="BX8" s="20"/>
      <c r="BY8" s="24"/>
    </row>
    <row r="9" spans="1:78" ht="18.75" customHeight="1" x14ac:dyDescent="0.15">
      <c r="A9" s="2"/>
      <c r="B9" s="44" t="s">
        <v>4</v>
      </c>
      <c r="C9" s="44"/>
      <c r="D9" s="44"/>
      <c r="E9" s="44"/>
      <c r="F9" s="44"/>
      <c r="G9" s="44"/>
      <c r="H9" s="44"/>
      <c r="I9" s="44" t="s">
        <v>22</v>
      </c>
      <c r="J9" s="44"/>
      <c r="K9" s="44"/>
      <c r="L9" s="44"/>
      <c r="M9" s="44"/>
      <c r="N9" s="44"/>
      <c r="O9" s="44"/>
      <c r="P9" s="44" t="s">
        <v>23</v>
      </c>
      <c r="Q9" s="44"/>
      <c r="R9" s="44"/>
      <c r="S9" s="44"/>
      <c r="T9" s="44"/>
      <c r="U9" s="44"/>
      <c r="V9" s="44"/>
      <c r="W9" s="44" t="s">
        <v>26</v>
      </c>
      <c r="X9" s="44"/>
      <c r="Y9" s="44"/>
      <c r="Z9" s="44"/>
      <c r="AA9" s="44"/>
      <c r="AB9" s="44"/>
      <c r="AC9" s="44"/>
      <c r="AD9" s="44" t="s">
        <v>3</v>
      </c>
      <c r="AE9" s="44"/>
      <c r="AF9" s="44"/>
      <c r="AG9" s="44"/>
      <c r="AH9" s="44"/>
      <c r="AI9" s="44"/>
      <c r="AJ9" s="44"/>
      <c r="AK9" s="3"/>
      <c r="AL9" s="44" t="s">
        <v>29</v>
      </c>
      <c r="AM9" s="44"/>
      <c r="AN9" s="44"/>
      <c r="AO9" s="44"/>
      <c r="AP9" s="44"/>
      <c r="AQ9" s="44"/>
      <c r="AR9" s="44"/>
      <c r="AS9" s="44"/>
      <c r="AT9" s="44" t="s">
        <v>30</v>
      </c>
      <c r="AU9" s="44"/>
      <c r="AV9" s="44"/>
      <c r="AW9" s="44"/>
      <c r="AX9" s="44"/>
      <c r="AY9" s="44"/>
      <c r="AZ9" s="44"/>
      <c r="BA9" s="44"/>
      <c r="BB9" s="44" t="s">
        <v>33</v>
      </c>
      <c r="BC9" s="44"/>
      <c r="BD9" s="44"/>
      <c r="BE9" s="44"/>
      <c r="BF9" s="44"/>
      <c r="BG9" s="44"/>
      <c r="BH9" s="44"/>
      <c r="BI9" s="44"/>
      <c r="BJ9" s="3"/>
      <c r="BK9" s="3"/>
      <c r="BL9" s="51" t="s">
        <v>34</v>
      </c>
      <c r="BM9" s="52"/>
      <c r="BN9" s="18" t="s">
        <v>36</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99.64</v>
      </c>
      <c r="Q10" s="48"/>
      <c r="R10" s="48"/>
      <c r="S10" s="48"/>
      <c r="T10" s="48"/>
      <c r="U10" s="48"/>
      <c r="V10" s="48"/>
      <c r="W10" s="48">
        <f>データ!Q6</f>
        <v>104.89</v>
      </c>
      <c r="X10" s="48"/>
      <c r="Y10" s="48"/>
      <c r="Z10" s="48"/>
      <c r="AA10" s="48"/>
      <c r="AB10" s="48"/>
      <c r="AC10" s="48"/>
      <c r="AD10" s="47">
        <f>データ!R6</f>
        <v>2459</v>
      </c>
      <c r="AE10" s="47"/>
      <c r="AF10" s="47"/>
      <c r="AG10" s="47"/>
      <c r="AH10" s="47"/>
      <c r="AI10" s="47"/>
      <c r="AJ10" s="47"/>
      <c r="AK10" s="2"/>
      <c r="AL10" s="47">
        <f>データ!V6</f>
        <v>26364</v>
      </c>
      <c r="AM10" s="47"/>
      <c r="AN10" s="47"/>
      <c r="AO10" s="47"/>
      <c r="AP10" s="47"/>
      <c r="AQ10" s="47"/>
      <c r="AR10" s="47"/>
      <c r="AS10" s="47"/>
      <c r="AT10" s="48">
        <f>データ!W6</f>
        <v>4.71</v>
      </c>
      <c r="AU10" s="48"/>
      <c r="AV10" s="48"/>
      <c r="AW10" s="48"/>
      <c r="AX10" s="48"/>
      <c r="AY10" s="48"/>
      <c r="AZ10" s="48"/>
      <c r="BA10" s="48"/>
      <c r="BB10" s="48">
        <f>データ!X6</f>
        <v>5597.45</v>
      </c>
      <c r="BC10" s="48"/>
      <c r="BD10" s="48"/>
      <c r="BE10" s="48"/>
      <c r="BF10" s="48"/>
      <c r="BG10" s="48"/>
      <c r="BH10" s="48"/>
      <c r="BI10" s="48"/>
      <c r="BJ10" s="2"/>
      <c r="BK10" s="2"/>
      <c r="BL10" s="53" t="s">
        <v>37</v>
      </c>
      <c r="BM10" s="54"/>
      <c r="BN10" s="19" t="s">
        <v>38</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40</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28</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41</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44</v>
      </c>
      <c r="BM16" s="71"/>
      <c r="BN16" s="71"/>
      <c r="BO16" s="71"/>
      <c r="BP16" s="71"/>
      <c r="BQ16" s="71"/>
      <c r="BR16" s="71"/>
      <c r="BS16" s="71"/>
      <c r="BT16" s="71"/>
      <c r="BU16" s="71"/>
      <c r="BV16" s="71"/>
      <c r="BW16" s="71"/>
      <c r="BX16" s="71"/>
      <c r="BY16" s="71"/>
      <c r="BZ16" s="7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43</v>
      </c>
      <c r="BM45" s="65"/>
      <c r="BN45" s="65"/>
      <c r="BO45" s="65"/>
      <c r="BP45" s="65"/>
      <c r="BQ45" s="65"/>
      <c r="BR45" s="65"/>
      <c r="BS45" s="65"/>
      <c r="BT45" s="65"/>
      <c r="BU45" s="65"/>
      <c r="BV45" s="65"/>
      <c r="BW45" s="65"/>
      <c r="BX45" s="65"/>
      <c r="BY45" s="65"/>
      <c r="BZ45" s="6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1</v>
      </c>
      <c r="BM47" s="71"/>
      <c r="BN47" s="71"/>
      <c r="BO47" s="71"/>
      <c r="BP47" s="71"/>
      <c r="BQ47" s="71"/>
      <c r="BR47" s="71"/>
      <c r="BS47" s="71"/>
      <c r="BT47" s="71"/>
      <c r="BU47" s="71"/>
      <c r="BV47" s="71"/>
      <c r="BW47" s="71"/>
      <c r="BX47" s="71"/>
      <c r="BY47" s="71"/>
      <c r="BZ47" s="7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0"/>
      <c r="BM56" s="71"/>
      <c r="BN56" s="71"/>
      <c r="BO56" s="71"/>
      <c r="BP56" s="71"/>
      <c r="BQ56" s="71"/>
      <c r="BR56" s="71"/>
      <c r="BS56" s="71"/>
      <c r="BT56" s="71"/>
      <c r="BU56" s="71"/>
      <c r="BV56" s="71"/>
      <c r="BW56" s="71"/>
      <c r="BX56" s="71"/>
      <c r="BY56" s="71"/>
      <c r="BZ56" s="72"/>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0"/>
      <c r="BM57" s="71"/>
      <c r="BN57" s="71"/>
      <c r="BO57" s="71"/>
      <c r="BP57" s="71"/>
      <c r="BQ57" s="71"/>
      <c r="BR57" s="71"/>
      <c r="BS57" s="71"/>
      <c r="BT57" s="71"/>
      <c r="BU57" s="71"/>
      <c r="BV57" s="71"/>
      <c r="BW57" s="71"/>
      <c r="BX57" s="71"/>
      <c r="BY57" s="71"/>
      <c r="BZ57" s="72"/>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15">
      <c r="A60" s="2"/>
      <c r="B60" s="61" t="s">
        <v>13</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12</v>
      </c>
      <c r="BM64" s="65"/>
      <c r="BN64" s="65"/>
      <c r="BO64" s="65"/>
      <c r="BP64" s="65"/>
      <c r="BQ64" s="65"/>
      <c r="BR64" s="65"/>
      <c r="BS64" s="65"/>
      <c r="BT64" s="65"/>
      <c r="BU64" s="65"/>
      <c r="BV64" s="65"/>
      <c r="BW64" s="65"/>
      <c r="BX64" s="65"/>
      <c r="BY64" s="65"/>
      <c r="BZ64" s="6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100</v>
      </c>
      <c r="BM66" s="71"/>
      <c r="BN66" s="71"/>
      <c r="BO66" s="71"/>
      <c r="BP66" s="71"/>
      <c r="BQ66" s="71"/>
      <c r="BR66" s="71"/>
      <c r="BS66" s="71"/>
      <c r="BT66" s="71"/>
      <c r="BU66" s="71"/>
      <c r="BV66" s="71"/>
      <c r="BW66" s="71"/>
      <c r="BX66" s="71"/>
      <c r="BY66" s="71"/>
      <c r="BZ66" s="7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0"/>
      <c r="BM79" s="71"/>
      <c r="BN79" s="71"/>
      <c r="BO79" s="71"/>
      <c r="BP79" s="71"/>
      <c r="BQ79" s="71"/>
      <c r="BR79" s="71"/>
      <c r="BS79" s="71"/>
      <c r="BT79" s="71"/>
      <c r="BU79" s="71"/>
      <c r="BV79" s="71"/>
      <c r="BW79" s="71"/>
      <c r="BX79" s="71"/>
      <c r="BY79" s="71"/>
      <c r="BZ79" s="72"/>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0"/>
      <c r="BM81" s="71"/>
      <c r="BN81" s="71"/>
      <c r="BO81" s="71"/>
      <c r="BP81" s="71"/>
      <c r="BQ81" s="71"/>
      <c r="BR81" s="71"/>
      <c r="BS81" s="71"/>
      <c r="BT81" s="71"/>
      <c r="BU81" s="71"/>
      <c r="BV81" s="71"/>
      <c r="BW81" s="71"/>
      <c r="BX81" s="71"/>
      <c r="BY81" s="71"/>
      <c r="BZ81" s="7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15">
      <c r="C83" s="2" t="s">
        <v>45</v>
      </c>
    </row>
    <row r="84" spans="1:78" x14ac:dyDescent="0.15">
      <c r="C84" s="2"/>
    </row>
    <row r="85" spans="1:78" hidden="1" x14ac:dyDescent="0.15">
      <c r="B85" s="6" t="s">
        <v>46</v>
      </c>
      <c r="C85" s="6"/>
      <c r="D85" s="6"/>
      <c r="E85" s="6" t="s">
        <v>48</v>
      </c>
      <c r="F85" s="6" t="s">
        <v>49</v>
      </c>
      <c r="G85" s="6" t="s">
        <v>50</v>
      </c>
      <c r="H85" s="6" t="s">
        <v>42</v>
      </c>
      <c r="I85" s="6" t="s">
        <v>11</v>
      </c>
      <c r="J85" s="6" t="s">
        <v>51</v>
      </c>
      <c r="K85" s="6" t="s">
        <v>52</v>
      </c>
      <c r="L85" s="6" t="s">
        <v>32</v>
      </c>
      <c r="M85" s="6" t="s">
        <v>35</v>
      </c>
      <c r="N85" s="6" t="s">
        <v>53</v>
      </c>
      <c r="O85" s="6" t="s">
        <v>55</v>
      </c>
    </row>
    <row r="86" spans="1:78" hidden="1" x14ac:dyDescent="0.15">
      <c r="B86" s="6"/>
      <c r="C86" s="6"/>
      <c r="D86" s="6"/>
      <c r="E86" s="6" t="str">
        <f>データ!AI6</f>
        <v/>
      </c>
      <c r="F86" s="6" t="s">
        <v>39</v>
      </c>
      <c r="G86" s="6" t="s">
        <v>39</v>
      </c>
      <c r="H86" s="6" t="str">
        <f>データ!BP6</f>
        <v>【682.51】</v>
      </c>
      <c r="I86" s="6" t="str">
        <f>データ!CA6</f>
        <v>【100.34】</v>
      </c>
      <c r="J86" s="6" t="str">
        <f>データ!CL6</f>
        <v>【136.15】</v>
      </c>
      <c r="K86" s="6" t="str">
        <f>データ!CW6</f>
        <v>【59.64】</v>
      </c>
      <c r="L86" s="6" t="str">
        <f>データ!DH6</f>
        <v>【95.35】</v>
      </c>
      <c r="M86" s="6" t="s">
        <v>39</v>
      </c>
      <c r="N86" s="6" t="s">
        <v>39</v>
      </c>
      <c r="O86" s="6" t="str">
        <f>データ!EO6</f>
        <v>【0.22】</v>
      </c>
    </row>
  </sheetData>
  <sheetProtection algorithmName="SHA-512" hashValue="xNhPY9HRKZUm+N2OkQGIl0itWCehhzThna1klwLsa1HICuuUINVdJGowZMe5wR9yh02//GZb/m1aFOiY4q2KUQ==" saltValue="yCqpL9/eSpcFjjCUUfpMkA=="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56</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15">
      <c r="A2" s="28" t="s">
        <v>58</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20</v>
      </c>
      <c r="B3" s="30" t="s">
        <v>31</v>
      </c>
      <c r="C3" s="30" t="s">
        <v>60</v>
      </c>
      <c r="D3" s="30" t="s">
        <v>61</v>
      </c>
      <c r="E3" s="30" t="s">
        <v>7</v>
      </c>
      <c r="F3" s="30" t="s">
        <v>6</v>
      </c>
      <c r="G3" s="30" t="s">
        <v>25</v>
      </c>
      <c r="H3" s="78" t="s">
        <v>57</v>
      </c>
      <c r="I3" s="79"/>
      <c r="J3" s="79"/>
      <c r="K3" s="79"/>
      <c r="L3" s="79"/>
      <c r="M3" s="79"/>
      <c r="N3" s="79"/>
      <c r="O3" s="79"/>
      <c r="P3" s="79"/>
      <c r="Q3" s="79"/>
      <c r="R3" s="79"/>
      <c r="S3" s="79"/>
      <c r="T3" s="79"/>
      <c r="U3" s="79"/>
      <c r="V3" s="79"/>
      <c r="W3" s="79"/>
      <c r="X3" s="80"/>
      <c r="Y3" s="76"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13</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28" t="s">
        <v>62</v>
      </c>
      <c r="B4" s="31"/>
      <c r="C4" s="31"/>
      <c r="D4" s="31"/>
      <c r="E4" s="31"/>
      <c r="F4" s="31"/>
      <c r="G4" s="31"/>
      <c r="H4" s="81"/>
      <c r="I4" s="82"/>
      <c r="J4" s="82"/>
      <c r="K4" s="82"/>
      <c r="L4" s="82"/>
      <c r="M4" s="82"/>
      <c r="N4" s="82"/>
      <c r="O4" s="82"/>
      <c r="P4" s="82"/>
      <c r="Q4" s="82"/>
      <c r="R4" s="82"/>
      <c r="S4" s="82"/>
      <c r="T4" s="82"/>
      <c r="U4" s="82"/>
      <c r="V4" s="82"/>
      <c r="W4" s="82"/>
      <c r="X4" s="83"/>
      <c r="Y4" s="77" t="s">
        <v>24</v>
      </c>
      <c r="Z4" s="77"/>
      <c r="AA4" s="77"/>
      <c r="AB4" s="77"/>
      <c r="AC4" s="77"/>
      <c r="AD4" s="77"/>
      <c r="AE4" s="77"/>
      <c r="AF4" s="77"/>
      <c r="AG4" s="77"/>
      <c r="AH4" s="77"/>
      <c r="AI4" s="77"/>
      <c r="AJ4" s="77" t="s">
        <v>47</v>
      </c>
      <c r="AK4" s="77"/>
      <c r="AL4" s="77"/>
      <c r="AM4" s="77"/>
      <c r="AN4" s="77"/>
      <c r="AO4" s="77"/>
      <c r="AP4" s="77"/>
      <c r="AQ4" s="77"/>
      <c r="AR4" s="77"/>
      <c r="AS4" s="77"/>
      <c r="AT4" s="77"/>
      <c r="AU4" s="77" t="s">
        <v>27</v>
      </c>
      <c r="AV4" s="77"/>
      <c r="AW4" s="77"/>
      <c r="AX4" s="77"/>
      <c r="AY4" s="77"/>
      <c r="AZ4" s="77"/>
      <c r="BA4" s="77"/>
      <c r="BB4" s="77"/>
      <c r="BC4" s="77"/>
      <c r="BD4" s="77"/>
      <c r="BE4" s="77"/>
      <c r="BF4" s="77" t="s">
        <v>64</v>
      </c>
      <c r="BG4" s="77"/>
      <c r="BH4" s="77"/>
      <c r="BI4" s="77"/>
      <c r="BJ4" s="77"/>
      <c r="BK4" s="77"/>
      <c r="BL4" s="77"/>
      <c r="BM4" s="77"/>
      <c r="BN4" s="77"/>
      <c r="BO4" s="77"/>
      <c r="BP4" s="77"/>
      <c r="BQ4" s="77" t="s">
        <v>0</v>
      </c>
      <c r="BR4" s="77"/>
      <c r="BS4" s="77"/>
      <c r="BT4" s="77"/>
      <c r="BU4" s="77"/>
      <c r="BV4" s="77"/>
      <c r="BW4" s="77"/>
      <c r="BX4" s="77"/>
      <c r="BY4" s="77"/>
      <c r="BZ4" s="77"/>
      <c r="CA4" s="77"/>
      <c r="CB4" s="77" t="s">
        <v>63</v>
      </c>
      <c r="CC4" s="77"/>
      <c r="CD4" s="77"/>
      <c r="CE4" s="77"/>
      <c r="CF4" s="77"/>
      <c r="CG4" s="77"/>
      <c r="CH4" s="77"/>
      <c r="CI4" s="77"/>
      <c r="CJ4" s="77"/>
      <c r="CK4" s="77"/>
      <c r="CL4" s="77"/>
      <c r="CM4" s="77" t="s">
        <v>66</v>
      </c>
      <c r="CN4" s="77"/>
      <c r="CO4" s="77"/>
      <c r="CP4" s="77"/>
      <c r="CQ4" s="77"/>
      <c r="CR4" s="77"/>
      <c r="CS4" s="77"/>
      <c r="CT4" s="77"/>
      <c r="CU4" s="77"/>
      <c r="CV4" s="77"/>
      <c r="CW4" s="77"/>
      <c r="CX4" s="77" t="s">
        <v>67</v>
      </c>
      <c r="CY4" s="77"/>
      <c r="CZ4" s="77"/>
      <c r="DA4" s="77"/>
      <c r="DB4" s="77"/>
      <c r="DC4" s="77"/>
      <c r="DD4" s="77"/>
      <c r="DE4" s="77"/>
      <c r="DF4" s="77"/>
      <c r="DG4" s="77"/>
      <c r="DH4" s="77"/>
      <c r="DI4" s="77" t="s">
        <v>68</v>
      </c>
      <c r="DJ4" s="77"/>
      <c r="DK4" s="77"/>
      <c r="DL4" s="77"/>
      <c r="DM4" s="77"/>
      <c r="DN4" s="77"/>
      <c r="DO4" s="77"/>
      <c r="DP4" s="77"/>
      <c r="DQ4" s="77"/>
      <c r="DR4" s="77"/>
      <c r="DS4" s="77"/>
      <c r="DT4" s="77" t="s">
        <v>69</v>
      </c>
      <c r="DU4" s="77"/>
      <c r="DV4" s="77"/>
      <c r="DW4" s="77"/>
      <c r="DX4" s="77"/>
      <c r="DY4" s="77"/>
      <c r="DZ4" s="77"/>
      <c r="EA4" s="77"/>
      <c r="EB4" s="77"/>
      <c r="EC4" s="77"/>
      <c r="ED4" s="77"/>
      <c r="EE4" s="77" t="s">
        <v>70</v>
      </c>
      <c r="EF4" s="77"/>
      <c r="EG4" s="77"/>
      <c r="EH4" s="77"/>
      <c r="EI4" s="77"/>
      <c r="EJ4" s="77"/>
      <c r="EK4" s="77"/>
      <c r="EL4" s="77"/>
      <c r="EM4" s="77"/>
      <c r="EN4" s="77"/>
      <c r="EO4" s="77"/>
    </row>
    <row r="5" spans="1:145" x14ac:dyDescent="0.15">
      <c r="A5" s="28" t="s">
        <v>71</v>
      </c>
      <c r="B5" s="32"/>
      <c r="C5" s="32"/>
      <c r="D5" s="32"/>
      <c r="E5" s="32"/>
      <c r="F5" s="32"/>
      <c r="G5" s="32"/>
      <c r="H5" s="37" t="s">
        <v>59</v>
      </c>
      <c r="I5" s="37" t="s">
        <v>72</v>
      </c>
      <c r="J5" s="37" t="s">
        <v>73</v>
      </c>
      <c r="K5" s="37" t="s">
        <v>74</v>
      </c>
      <c r="L5" s="37" t="s">
        <v>75</v>
      </c>
      <c r="M5" s="37" t="s">
        <v>8</v>
      </c>
      <c r="N5" s="37" t="s">
        <v>76</v>
      </c>
      <c r="O5" s="37" t="s">
        <v>77</v>
      </c>
      <c r="P5" s="37" t="s">
        <v>78</v>
      </c>
      <c r="Q5" s="37" t="s">
        <v>79</v>
      </c>
      <c r="R5" s="37" t="s">
        <v>80</v>
      </c>
      <c r="S5" s="37" t="s">
        <v>81</v>
      </c>
      <c r="T5" s="37" t="s">
        <v>82</v>
      </c>
      <c r="U5" s="37" t="s">
        <v>65</v>
      </c>
      <c r="V5" s="37" t="s">
        <v>83</v>
      </c>
      <c r="W5" s="37" t="s">
        <v>84</v>
      </c>
      <c r="X5" s="37" t="s">
        <v>85</v>
      </c>
      <c r="Y5" s="37" t="s">
        <v>86</v>
      </c>
      <c r="Z5" s="37" t="s">
        <v>87</v>
      </c>
      <c r="AA5" s="37" t="s">
        <v>88</v>
      </c>
      <c r="AB5" s="37" t="s">
        <v>89</v>
      </c>
      <c r="AC5" s="37" t="s">
        <v>90</v>
      </c>
      <c r="AD5" s="37" t="s">
        <v>92</v>
      </c>
      <c r="AE5" s="37" t="s">
        <v>93</v>
      </c>
      <c r="AF5" s="37" t="s">
        <v>94</v>
      </c>
      <c r="AG5" s="37" t="s">
        <v>95</v>
      </c>
      <c r="AH5" s="37" t="s">
        <v>96</v>
      </c>
      <c r="AI5" s="37" t="s">
        <v>46</v>
      </c>
      <c r="AJ5" s="37" t="s">
        <v>86</v>
      </c>
      <c r="AK5" s="37" t="s">
        <v>87</v>
      </c>
      <c r="AL5" s="37" t="s">
        <v>88</v>
      </c>
      <c r="AM5" s="37" t="s">
        <v>89</v>
      </c>
      <c r="AN5" s="37" t="s">
        <v>90</v>
      </c>
      <c r="AO5" s="37" t="s">
        <v>92</v>
      </c>
      <c r="AP5" s="37" t="s">
        <v>93</v>
      </c>
      <c r="AQ5" s="37" t="s">
        <v>94</v>
      </c>
      <c r="AR5" s="37" t="s">
        <v>95</v>
      </c>
      <c r="AS5" s="37" t="s">
        <v>96</v>
      </c>
      <c r="AT5" s="37" t="s">
        <v>91</v>
      </c>
      <c r="AU5" s="37" t="s">
        <v>86</v>
      </c>
      <c r="AV5" s="37" t="s">
        <v>87</v>
      </c>
      <c r="AW5" s="37" t="s">
        <v>88</v>
      </c>
      <c r="AX5" s="37" t="s">
        <v>89</v>
      </c>
      <c r="AY5" s="37" t="s">
        <v>90</v>
      </c>
      <c r="AZ5" s="37" t="s">
        <v>92</v>
      </c>
      <c r="BA5" s="37" t="s">
        <v>93</v>
      </c>
      <c r="BB5" s="37" t="s">
        <v>94</v>
      </c>
      <c r="BC5" s="37" t="s">
        <v>95</v>
      </c>
      <c r="BD5" s="37" t="s">
        <v>96</v>
      </c>
      <c r="BE5" s="37" t="s">
        <v>91</v>
      </c>
      <c r="BF5" s="37" t="s">
        <v>86</v>
      </c>
      <c r="BG5" s="37" t="s">
        <v>87</v>
      </c>
      <c r="BH5" s="37" t="s">
        <v>88</v>
      </c>
      <c r="BI5" s="37" t="s">
        <v>89</v>
      </c>
      <c r="BJ5" s="37" t="s">
        <v>90</v>
      </c>
      <c r="BK5" s="37" t="s">
        <v>92</v>
      </c>
      <c r="BL5" s="37" t="s">
        <v>93</v>
      </c>
      <c r="BM5" s="37" t="s">
        <v>94</v>
      </c>
      <c r="BN5" s="37" t="s">
        <v>95</v>
      </c>
      <c r="BO5" s="37" t="s">
        <v>96</v>
      </c>
      <c r="BP5" s="37" t="s">
        <v>91</v>
      </c>
      <c r="BQ5" s="37" t="s">
        <v>86</v>
      </c>
      <c r="BR5" s="37" t="s">
        <v>87</v>
      </c>
      <c r="BS5" s="37" t="s">
        <v>88</v>
      </c>
      <c r="BT5" s="37" t="s">
        <v>89</v>
      </c>
      <c r="BU5" s="37" t="s">
        <v>90</v>
      </c>
      <c r="BV5" s="37" t="s">
        <v>92</v>
      </c>
      <c r="BW5" s="37" t="s">
        <v>93</v>
      </c>
      <c r="BX5" s="37" t="s">
        <v>94</v>
      </c>
      <c r="BY5" s="37" t="s">
        <v>95</v>
      </c>
      <c r="BZ5" s="37" t="s">
        <v>96</v>
      </c>
      <c r="CA5" s="37" t="s">
        <v>91</v>
      </c>
      <c r="CB5" s="37" t="s">
        <v>86</v>
      </c>
      <c r="CC5" s="37" t="s">
        <v>87</v>
      </c>
      <c r="CD5" s="37" t="s">
        <v>88</v>
      </c>
      <c r="CE5" s="37" t="s">
        <v>89</v>
      </c>
      <c r="CF5" s="37" t="s">
        <v>90</v>
      </c>
      <c r="CG5" s="37" t="s">
        <v>92</v>
      </c>
      <c r="CH5" s="37" t="s">
        <v>93</v>
      </c>
      <c r="CI5" s="37" t="s">
        <v>94</v>
      </c>
      <c r="CJ5" s="37" t="s">
        <v>95</v>
      </c>
      <c r="CK5" s="37" t="s">
        <v>96</v>
      </c>
      <c r="CL5" s="37" t="s">
        <v>91</v>
      </c>
      <c r="CM5" s="37" t="s">
        <v>86</v>
      </c>
      <c r="CN5" s="37" t="s">
        <v>87</v>
      </c>
      <c r="CO5" s="37" t="s">
        <v>88</v>
      </c>
      <c r="CP5" s="37" t="s">
        <v>89</v>
      </c>
      <c r="CQ5" s="37" t="s">
        <v>90</v>
      </c>
      <c r="CR5" s="37" t="s">
        <v>92</v>
      </c>
      <c r="CS5" s="37" t="s">
        <v>93</v>
      </c>
      <c r="CT5" s="37" t="s">
        <v>94</v>
      </c>
      <c r="CU5" s="37" t="s">
        <v>95</v>
      </c>
      <c r="CV5" s="37" t="s">
        <v>96</v>
      </c>
      <c r="CW5" s="37" t="s">
        <v>91</v>
      </c>
      <c r="CX5" s="37" t="s">
        <v>86</v>
      </c>
      <c r="CY5" s="37" t="s">
        <v>87</v>
      </c>
      <c r="CZ5" s="37" t="s">
        <v>88</v>
      </c>
      <c r="DA5" s="37" t="s">
        <v>89</v>
      </c>
      <c r="DB5" s="37" t="s">
        <v>90</v>
      </c>
      <c r="DC5" s="37" t="s">
        <v>92</v>
      </c>
      <c r="DD5" s="37" t="s">
        <v>93</v>
      </c>
      <c r="DE5" s="37" t="s">
        <v>94</v>
      </c>
      <c r="DF5" s="37" t="s">
        <v>95</v>
      </c>
      <c r="DG5" s="37" t="s">
        <v>96</v>
      </c>
      <c r="DH5" s="37" t="s">
        <v>91</v>
      </c>
      <c r="DI5" s="37" t="s">
        <v>86</v>
      </c>
      <c r="DJ5" s="37" t="s">
        <v>87</v>
      </c>
      <c r="DK5" s="37" t="s">
        <v>88</v>
      </c>
      <c r="DL5" s="37" t="s">
        <v>89</v>
      </c>
      <c r="DM5" s="37" t="s">
        <v>90</v>
      </c>
      <c r="DN5" s="37" t="s">
        <v>92</v>
      </c>
      <c r="DO5" s="37" t="s">
        <v>93</v>
      </c>
      <c r="DP5" s="37" t="s">
        <v>94</v>
      </c>
      <c r="DQ5" s="37" t="s">
        <v>95</v>
      </c>
      <c r="DR5" s="37" t="s">
        <v>96</v>
      </c>
      <c r="DS5" s="37" t="s">
        <v>91</v>
      </c>
      <c r="DT5" s="37" t="s">
        <v>86</v>
      </c>
      <c r="DU5" s="37" t="s">
        <v>87</v>
      </c>
      <c r="DV5" s="37" t="s">
        <v>88</v>
      </c>
      <c r="DW5" s="37" t="s">
        <v>89</v>
      </c>
      <c r="DX5" s="37" t="s">
        <v>90</v>
      </c>
      <c r="DY5" s="37" t="s">
        <v>92</v>
      </c>
      <c r="DZ5" s="37" t="s">
        <v>93</v>
      </c>
      <c r="EA5" s="37" t="s">
        <v>94</v>
      </c>
      <c r="EB5" s="37" t="s">
        <v>95</v>
      </c>
      <c r="EC5" s="37" t="s">
        <v>96</v>
      </c>
      <c r="ED5" s="37" t="s">
        <v>91</v>
      </c>
      <c r="EE5" s="37" t="s">
        <v>86</v>
      </c>
      <c r="EF5" s="37" t="s">
        <v>87</v>
      </c>
      <c r="EG5" s="37" t="s">
        <v>88</v>
      </c>
      <c r="EH5" s="37" t="s">
        <v>89</v>
      </c>
      <c r="EI5" s="37" t="s">
        <v>90</v>
      </c>
      <c r="EJ5" s="37" t="s">
        <v>92</v>
      </c>
      <c r="EK5" s="37" t="s">
        <v>93</v>
      </c>
      <c r="EL5" s="37" t="s">
        <v>94</v>
      </c>
      <c r="EM5" s="37" t="s">
        <v>95</v>
      </c>
      <c r="EN5" s="37" t="s">
        <v>96</v>
      </c>
      <c r="EO5" s="37" t="s">
        <v>91</v>
      </c>
    </row>
    <row r="6" spans="1:145" s="27" customFormat="1" x14ac:dyDescent="0.15">
      <c r="A6" s="28" t="s">
        <v>97</v>
      </c>
      <c r="B6" s="33">
        <f t="shared" ref="B6:X6" si="1">B7</f>
        <v>2019</v>
      </c>
      <c r="C6" s="33">
        <f t="shared" si="1"/>
        <v>173657</v>
      </c>
      <c r="D6" s="33">
        <f t="shared" si="1"/>
        <v>47</v>
      </c>
      <c r="E6" s="33">
        <f t="shared" si="1"/>
        <v>17</v>
      </c>
      <c r="F6" s="33">
        <f t="shared" si="1"/>
        <v>1</v>
      </c>
      <c r="G6" s="33">
        <f t="shared" si="1"/>
        <v>0</v>
      </c>
      <c r="H6" s="33" t="str">
        <f t="shared" si="1"/>
        <v>石川県　内灘町</v>
      </c>
      <c r="I6" s="33" t="str">
        <f t="shared" si="1"/>
        <v>法非適用</v>
      </c>
      <c r="J6" s="33" t="str">
        <f t="shared" si="1"/>
        <v>下水道事業</v>
      </c>
      <c r="K6" s="33" t="str">
        <f t="shared" si="1"/>
        <v>公共下水道</v>
      </c>
      <c r="L6" s="33" t="str">
        <f t="shared" si="1"/>
        <v>Cb1</v>
      </c>
      <c r="M6" s="33" t="str">
        <f t="shared" si="1"/>
        <v>非設置</v>
      </c>
      <c r="N6" s="38" t="str">
        <f t="shared" si="1"/>
        <v>-</v>
      </c>
      <c r="O6" s="38" t="str">
        <f t="shared" si="1"/>
        <v>該当数値なし</v>
      </c>
      <c r="P6" s="38">
        <f t="shared" si="1"/>
        <v>99.64</v>
      </c>
      <c r="Q6" s="38">
        <f t="shared" si="1"/>
        <v>104.89</v>
      </c>
      <c r="R6" s="38">
        <f t="shared" si="1"/>
        <v>2459</v>
      </c>
      <c r="S6" s="38">
        <f t="shared" si="1"/>
        <v>26575</v>
      </c>
      <c r="T6" s="38">
        <f t="shared" si="1"/>
        <v>20.329999999999998</v>
      </c>
      <c r="U6" s="38">
        <f t="shared" si="1"/>
        <v>1307.18</v>
      </c>
      <c r="V6" s="38">
        <f t="shared" si="1"/>
        <v>26364</v>
      </c>
      <c r="W6" s="38">
        <f t="shared" si="1"/>
        <v>4.71</v>
      </c>
      <c r="X6" s="38">
        <f t="shared" si="1"/>
        <v>5597.45</v>
      </c>
      <c r="Y6" s="42">
        <f t="shared" ref="Y6:AH6" si="2">IF(Y7="",NA(),Y7)</f>
        <v>42.58</v>
      </c>
      <c r="Z6" s="42">
        <f t="shared" si="2"/>
        <v>40.65</v>
      </c>
      <c r="AA6" s="42">
        <f t="shared" si="2"/>
        <v>46.91</v>
      </c>
      <c r="AB6" s="42">
        <f t="shared" si="2"/>
        <v>49.62</v>
      </c>
      <c r="AC6" s="42">
        <f t="shared" si="2"/>
        <v>49.21</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42">
        <f t="shared" ref="BF6:BO6" si="5">IF(BF7="",NA(),BF7)</f>
        <v>1524.96</v>
      </c>
      <c r="BG6" s="42">
        <f t="shared" si="5"/>
        <v>1508.89</v>
      </c>
      <c r="BH6" s="42">
        <f t="shared" si="5"/>
        <v>1079.8800000000001</v>
      </c>
      <c r="BI6" s="42">
        <f t="shared" si="5"/>
        <v>941.91</v>
      </c>
      <c r="BJ6" s="42">
        <f t="shared" si="5"/>
        <v>1077.71</v>
      </c>
      <c r="BK6" s="42">
        <f t="shared" si="5"/>
        <v>1018.27</v>
      </c>
      <c r="BL6" s="42">
        <f t="shared" si="5"/>
        <v>1120.55</v>
      </c>
      <c r="BM6" s="42">
        <f t="shared" si="5"/>
        <v>855.79</v>
      </c>
      <c r="BN6" s="42">
        <f t="shared" si="5"/>
        <v>948.07</v>
      </c>
      <c r="BO6" s="42">
        <f t="shared" si="5"/>
        <v>917.44</v>
      </c>
      <c r="BP6" s="38" t="str">
        <f>IF(BP7="","",IF(BP7="-","【-】","【"&amp;SUBSTITUTE(TEXT(BP7,"#,##0.00"),"-","△")&amp;"】"))</f>
        <v>【682.51】</v>
      </c>
      <c r="BQ6" s="42">
        <f t="shared" ref="BQ6:BZ6" si="6">IF(BQ7="",NA(),BQ7)</f>
        <v>78.67</v>
      </c>
      <c r="BR6" s="42">
        <f t="shared" si="6"/>
        <v>73.739999999999995</v>
      </c>
      <c r="BS6" s="42">
        <f t="shared" si="6"/>
        <v>85.15</v>
      </c>
      <c r="BT6" s="42">
        <f t="shared" si="6"/>
        <v>85.62</v>
      </c>
      <c r="BU6" s="42">
        <f t="shared" si="6"/>
        <v>79.11</v>
      </c>
      <c r="BV6" s="42">
        <f t="shared" si="6"/>
        <v>71.569999999999993</v>
      </c>
      <c r="BW6" s="42">
        <f t="shared" si="6"/>
        <v>73.28</v>
      </c>
      <c r="BX6" s="42">
        <f t="shared" si="6"/>
        <v>82.82</v>
      </c>
      <c r="BY6" s="42">
        <f t="shared" si="6"/>
        <v>83.31</v>
      </c>
      <c r="BZ6" s="42">
        <f t="shared" si="6"/>
        <v>85.34</v>
      </c>
      <c r="CA6" s="38" t="str">
        <f>IF(CA7="","",IF(CA7="-","【-】","【"&amp;SUBSTITUTE(TEXT(CA7,"#,##0.00"),"-","△")&amp;"】"))</f>
        <v>【100.34】</v>
      </c>
      <c r="CB6" s="42">
        <f t="shared" ref="CB6:CK6" si="7">IF(CB7="",NA(),CB7)</f>
        <v>161.91999999999999</v>
      </c>
      <c r="CC6" s="42">
        <f t="shared" si="7"/>
        <v>173</v>
      </c>
      <c r="CD6" s="42">
        <f t="shared" si="7"/>
        <v>150</v>
      </c>
      <c r="CE6" s="42">
        <f t="shared" si="7"/>
        <v>150</v>
      </c>
      <c r="CF6" s="42">
        <f t="shared" si="7"/>
        <v>150</v>
      </c>
      <c r="CG6" s="42">
        <f t="shared" si="7"/>
        <v>195.88</v>
      </c>
      <c r="CH6" s="42">
        <f t="shared" si="7"/>
        <v>193.1</v>
      </c>
      <c r="CI6" s="42">
        <f t="shared" si="7"/>
        <v>165.76</v>
      </c>
      <c r="CJ6" s="42">
        <f t="shared" si="7"/>
        <v>160.62</v>
      </c>
      <c r="CK6" s="42">
        <f t="shared" si="7"/>
        <v>149.27000000000001</v>
      </c>
      <c r="CL6" s="38" t="str">
        <f>IF(CL7="","",IF(CL7="-","【-】","【"&amp;SUBSTITUTE(TEXT(CL7,"#,##0.00"),"-","△")&amp;"】"))</f>
        <v>【136.15】</v>
      </c>
      <c r="CM6" s="42">
        <f t="shared" ref="CM6:CV6" si="8">IF(CM7="",NA(),CM7)</f>
        <v>58.01</v>
      </c>
      <c r="CN6" s="42">
        <f t="shared" si="8"/>
        <v>53.46</v>
      </c>
      <c r="CO6" s="42">
        <f t="shared" si="8"/>
        <v>54.25</v>
      </c>
      <c r="CP6" s="42">
        <f t="shared" si="8"/>
        <v>53.46</v>
      </c>
      <c r="CQ6" s="42">
        <f t="shared" si="8"/>
        <v>53.46</v>
      </c>
      <c r="CR6" s="42">
        <f t="shared" si="8"/>
        <v>49.75</v>
      </c>
      <c r="CS6" s="42">
        <f t="shared" si="8"/>
        <v>51.05</v>
      </c>
      <c r="CT6" s="42">
        <f t="shared" si="8"/>
        <v>50.12</v>
      </c>
      <c r="CU6" s="42">
        <f t="shared" si="8"/>
        <v>49.98</v>
      </c>
      <c r="CV6" s="42">
        <f t="shared" si="8"/>
        <v>55.73</v>
      </c>
      <c r="CW6" s="38" t="str">
        <f>IF(CW7="","",IF(CW7="-","【-】","【"&amp;SUBSTITUTE(TEXT(CW7,"#,##0.00"),"-","△")&amp;"】"))</f>
        <v>【59.64】</v>
      </c>
      <c r="CX6" s="42">
        <f t="shared" ref="CX6:DG6" si="9">IF(CX7="",NA(),CX7)</f>
        <v>98.04</v>
      </c>
      <c r="CY6" s="42">
        <f t="shared" si="9"/>
        <v>98.16</v>
      </c>
      <c r="CZ6" s="42">
        <f t="shared" si="9"/>
        <v>98.29</v>
      </c>
      <c r="DA6" s="42">
        <f t="shared" si="9"/>
        <v>98.33</v>
      </c>
      <c r="DB6" s="42">
        <f t="shared" si="9"/>
        <v>98.38</v>
      </c>
      <c r="DC6" s="42">
        <f t="shared" si="9"/>
        <v>87.85</v>
      </c>
      <c r="DD6" s="42">
        <f t="shared" si="9"/>
        <v>87.52</v>
      </c>
      <c r="DE6" s="42">
        <f t="shared" si="9"/>
        <v>86.63</v>
      </c>
      <c r="DF6" s="42">
        <f t="shared" si="9"/>
        <v>87.09</v>
      </c>
      <c r="DG6" s="42">
        <f t="shared" si="9"/>
        <v>92.45</v>
      </c>
      <c r="DH6" s="38" t="str">
        <f>IF(DH7="","",IF(DH7="-","【-】","【"&amp;SUBSTITUTE(TEXT(DH7,"#,##0.00"),"-","△")&amp;"】"))</f>
        <v>【95.35】</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42">
        <f t="shared" ref="EE6:EN6" si="12">IF(EE7="",NA(),EE7)</f>
        <v>0.1</v>
      </c>
      <c r="EF6" s="42">
        <f t="shared" si="12"/>
        <v>0.18</v>
      </c>
      <c r="EG6" s="42">
        <f t="shared" si="12"/>
        <v>0.11</v>
      </c>
      <c r="EH6" s="42">
        <f t="shared" si="12"/>
        <v>0.04</v>
      </c>
      <c r="EI6" s="42">
        <f t="shared" si="12"/>
        <v>0.1</v>
      </c>
      <c r="EJ6" s="42">
        <f t="shared" si="12"/>
        <v>0.16</v>
      </c>
      <c r="EK6" s="42">
        <f t="shared" si="12"/>
        <v>0.19</v>
      </c>
      <c r="EL6" s="42">
        <f t="shared" si="12"/>
        <v>0.16</v>
      </c>
      <c r="EM6" s="42">
        <f t="shared" si="12"/>
        <v>0.2</v>
      </c>
      <c r="EN6" s="42">
        <f t="shared" si="12"/>
        <v>0.13</v>
      </c>
      <c r="EO6" s="38" t="str">
        <f>IF(EO7="","",IF(EO7="-","【-】","【"&amp;SUBSTITUTE(TEXT(EO7,"#,##0.00"),"-","△")&amp;"】"))</f>
        <v>【0.22】</v>
      </c>
    </row>
    <row r="7" spans="1:145" s="27" customFormat="1" x14ac:dyDescent="0.15">
      <c r="A7" s="28"/>
      <c r="B7" s="34">
        <v>2019</v>
      </c>
      <c r="C7" s="34">
        <v>173657</v>
      </c>
      <c r="D7" s="34">
        <v>47</v>
      </c>
      <c r="E7" s="34">
        <v>17</v>
      </c>
      <c r="F7" s="34">
        <v>1</v>
      </c>
      <c r="G7" s="34">
        <v>0</v>
      </c>
      <c r="H7" s="34" t="s">
        <v>98</v>
      </c>
      <c r="I7" s="34" t="s">
        <v>99</v>
      </c>
      <c r="J7" s="34" t="s">
        <v>101</v>
      </c>
      <c r="K7" s="34" t="s">
        <v>102</v>
      </c>
      <c r="L7" s="34" t="s">
        <v>103</v>
      </c>
      <c r="M7" s="34" t="s">
        <v>104</v>
      </c>
      <c r="N7" s="39" t="s">
        <v>39</v>
      </c>
      <c r="O7" s="39" t="s">
        <v>105</v>
      </c>
      <c r="P7" s="39">
        <v>99.64</v>
      </c>
      <c r="Q7" s="39">
        <v>104.89</v>
      </c>
      <c r="R7" s="39">
        <v>2459</v>
      </c>
      <c r="S7" s="39">
        <v>26575</v>
      </c>
      <c r="T7" s="39">
        <v>20.329999999999998</v>
      </c>
      <c r="U7" s="39">
        <v>1307.18</v>
      </c>
      <c r="V7" s="39">
        <v>26364</v>
      </c>
      <c r="W7" s="39">
        <v>4.71</v>
      </c>
      <c r="X7" s="39">
        <v>5597.45</v>
      </c>
      <c r="Y7" s="39">
        <v>42.58</v>
      </c>
      <c r="Z7" s="39">
        <v>40.65</v>
      </c>
      <c r="AA7" s="39">
        <v>46.91</v>
      </c>
      <c r="AB7" s="39">
        <v>49.62</v>
      </c>
      <c r="AC7" s="39">
        <v>49.21</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1524.96</v>
      </c>
      <c r="BG7" s="39">
        <v>1508.89</v>
      </c>
      <c r="BH7" s="39">
        <v>1079.8800000000001</v>
      </c>
      <c r="BI7" s="39">
        <v>941.91</v>
      </c>
      <c r="BJ7" s="39">
        <v>1077.71</v>
      </c>
      <c r="BK7" s="39">
        <v>1018.27</v>
      </c>
      <c r="BL7" s="39">
        <v>1120.55</v>
      </c>
      <c r="BM7" s="39">
        <v>855.79</v>
      </c>
      <c r="BN7" s="39">
        <v>948.07</v>
      </c>
      <c r="BO7" s="39">
        <v>917.44</v>
      </c>
      <c r="BP7" s="39">
        <v>682.51</v>
      </c>
      <c r="BQ7" s="39">
        <v>78.67</v>
      </c>
      <c r="BR7" s="39">
        <v>73.739999999999995</v>
      </c>
      <c r="BS7" s="39">
        <v>85.15</v>
      </c>
      <c r="BT7" s="39">
        <v>85.62</v>
      </c>
      <c r="BU7" s="39">
        <v>79.11</v>
      </c>
      <c r="BV7" s="39">
        <v>71.569999999999993</v>
      </c>
      <c r="BW7" s="39">
        <v>73.28</v>
      </c>
      <c r="BX7" s="39">
        <v>82.82</v>
      </c>
      <c r="BY7" s="39">
        <v>83.31</v>
      </c>
      <c r="BZ7" s="39">
        <v>85.34</v>
      </c>
      <c r="CA7" s="39">
        <v>100.34</v>
      </c>
      <c r="CB7" s="39">
        <v>161.91999999999999</v>
      </c>
      <c r="CC7" s="39">
        <v>173</v>
      </c>
      <c r="CD7" s="39">
        <v>150</v>
      </c>
      <c r="CE7" s="39">
        <v>150</v>
      </c>
      <c r="CF7" s="39">
        <v>150</v>
      </c>
      <c r="CG7" s="39">
        <v>195.88</v>
      </c>
      <c r="CH7" s="39">
        <v>193.1</v>
      </c>
      <c r="CI7" s="39">
        <v>165.76</v>
      </c>
      <c r="CJ7" s="39">
        <v>160.62</v>
      </c>
      <c r="CK7" s="39">
        <v>149.27000000000001</v>
      </c>
      <c r="CL7" s="39">
        <v>136.15</v>
      </c>
      <c r="CM7" s="39">
        <v>58.01</v>
      </c>
      <c r="CN7" s="39">
        <v>53.46</v>
      </c>
      <c r="CO7" s="39">
        <v>54.25</v>
      </c>
      <c r="CP7" s="39">
        <v>53.46</v>
      </c>
      <c r="CQ7" s="39">
        <v>53.46</v>
      </c>
      <c r="CR7" s="39">
        <v>49.75</v>
      </c>
      <c r="CS7" s="39">
        <v>51.05</v>
      </c>
      <c r="CT7" s="39">
        <v>50.12</v>
      </c>
      <c r="CU7" s="39">
        <v>49.98</v>
      </c>
      <c r="CV7" s="39">
        <v>55.73</v>
      </c>
      <c r="CW7" s="39">
        <v>59.64</v>
      </c>
      <c r="CX7" s="39">
        <v>98.04</v>
      </c>
      <c r="CY7" s="39">
        <v>98.16</v>
      </c>
      <c r="CZ7" s="39">
        <v>98.29</v>
      </c>
      <c r="DA7" s="39">
        <v>98.33</v>
      </c>
      <c r="DB7" s="39">
        <v>98.38</v>
      </c>
      <c r="DC7" s="39">
        <v>87.85</v>
      </c>
      <c r="DD7" s="39">
        <v>87.52</v>
      </c>
      <c r="DE7" s="39">
        <v>86.63</v>
      </c>
      <c r="DF7" s="39">
        <v>87.09</v>
      </c>
      <c r="DG7" s="39">
        <v>92.45</v>
      </c>
      <c r="DH7" s="39">
        <v>95.35</v>
      </c>
      <c r="DI7" s="39"/>
      <c r="DJ7" s="39"/>
      <c r="DK7" s="39"/>
      <c r="DL7" s="39"/>
      <c r="DM7" s="39"/>
      <c r="DN7" s="39"/>
      <c r="DO7" s="39"/>
      <c r="DP7" s="39"/>
      <c r="DQ7" s="39"/>
      <c r="DR7" s="39"/>
      <c r="DS7" s="39"/>
      <c r="DT7" s="39"/>
      <c r="DU7" s="39"/>
      <c r="DV7" s="39"/>
      <c r="DW7" s="39"/>
      <c r="DX7" s="39"/>
      <c r="DY7" s="39"/>
      <c r="DZ7" s="39"/>
      <c r="EA7" s="39"/>
      <c r="EB7" s="39"/>
      <c r="EC7" s="39"/>
      <c r="ED7" s="39"/>
      <c r="EE7" s="39">
        <v>0.1</v>
      </c>
      <c r="EF7" s="39">
        <v>0.18</v>
      </c>
      <c r="EG7" s="39">
        <v>0.11</v>
      </c>
      <c r="EH7" s="39">
        <v>0.04</v>
      </c>
      <c r="EI7" s="39">
        <v>0.1</v>
      </c>
      <c r="EJ7" s="39">
        <v>0.16</v>
      </c>
      <c r="EK7" s="39">
        <v>0.19</v>
      </c>
      <c r="EL7" s="39">
        <v>0.16</v>
      </c>
      <c r="EM7" s="39">
        <v>0.2</v>
      </c>
      <c r="EN7" s="39">
        <v>0.13</v>
      </c>
      <c r="EO7" s="39">
        <v>0.22</v>
      </c>
    </row>
    <row r="8" spans="1:145"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15">
      <c r="A9" s="29"/>
      <c r="B9" s="29" t="s">
        <v>106</v>
      </c>
      <c r="C9" s="29" t="s">
        <v>107</v>
      </c>
      <c r="D9" s="29" t="s">
        <v>108</v>
      </c>
      <c r="E9" s="29" t="s">
        <v>109</v>
      </c>
      <c r="F9" s="29" t="s">
        <v>110</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15">
      <c r="A10" s="29" t="s">
        <v>31</v>
      </c>
      <c r="B10" s="35">
        <f>DATEVALUE($B7+12-B11&amp;"/1/"&amp;B12)</f>
        <v>46388</v>
      </c>
      <c r="C10" s="35">
        <f>DATEVALUE($B7+12-C11&amp;"/1/"&amp;C12)</f>
        <v>46753</v>
      </c>
      <c r="D10" s="35">
        <f>DATEVALUE($B7+12-D11&amp;"/1/"&amp;D12)</f>
        <v>47119</v>
      </c>
      <c r="E10" s="35">
        <f>DATEVALUE($B7+12-E11&amp;"/1/"&amp;E12)</f>
        <v>47484</v>
      </c>
      <c r="F10" s="36">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2020-12-04T02:46:00Z</dcterms:created>
  <dcterms:modified xsi:type="dcterms:W3CDTF">2021-02-05T06:01:48Z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2021-02-01T06:47:32Z</vt:filetime>
  </property>
</Properties>
</file>