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300-25646\e\R2財政共有\09 地方公営企業\96 経営比較分析関係\04    公表用ファイル\03 下水道\16宝達志水町\"/>
    </mc:Choice>
  </mc:AlternateContent>
  <workbookProtection workbookAlgorithmName="SHA-512" workbookHashValue="93sY+8JvnFg8VPUHhv1eE36NZWukwyHbr1dfnQ8P2kdBFFlSeR/tLLn1+lWnmVDrOzjYq/XyEi3ywWFfQiPLNg==" workbookSaltValue="sUjGNr+D2K1vQLczOFW07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P10" i="4" s="1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H85" i="4"/>
  <c r="G85" i="4"/>
  <c r="F85" i="4"/>
  <c r="BB10" i="4"/>
  <c r="AL10" i="4"/>
  <c r="AD10" i="4"/>
  <c r="W10" i="4"/>
  <c r="B10" i="4"/>
  <c r="BB8" i="4"/>
  <c r="AT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<sst xmlns="http://schemas.openxmlformats.org/spreadsheetml/2006/main" count="253" uniqueCount="116">
  <si>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</si>
  <si>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</si>
  <si>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</si>
  <si>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</si>
  <si>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</si>
  <si>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</si>
  <si>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</si>
  <si>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</si>
  <si>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</si>
  <si>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</si>
  <si>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</si>
  <si>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</si>
  <si>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</si>
  <si>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</si>
  <si>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</si>
  <si>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</si>
  <si>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</si>
  <si>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</si>
  <si>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</si>
  <si>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</si>
  <si>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</si>
  <si>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</si>
  <si>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</si>
  <si>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</si>
  <si>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</si>
  <si>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</si>
  <si>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</si>
  <si>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</si>
  <si>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</si>
  <si>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</si>
  <si>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</si>
  <si>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</si>
  <si>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</si>
  <si>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</si>
  <si>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</si>
  <si>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</si>
  <si>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</si>
  <si>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</si>
  <si>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</si>
  <si>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</si>
  <si>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</si>
  <si>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</si>
  <si>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</si>
  <si>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</si>
  <si>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</si>
  <si>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</si>
  <si>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</si>
  <si>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</si>
  <si>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</si>
  <si>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</si>
  <si>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</si>
  <si>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</si>
  <si>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</si>
  <si>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</si>
  <si>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</si>
  <si>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</si>
  <si>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</si>
  <si>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</si>
  <si>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</si>
  <si>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</si>
  <si>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</si>
  <si>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</si>
  <si>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</si>
  <si>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</si>
  <si>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</si>
  <si>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</si>
  <si>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</si>
  <si>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</si>
  <si>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</si>
  <si>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</si>
  <si>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</si>
  <si>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</si>
  <si>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</si>
  <si>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</si>
  <si>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</si>
  <si>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</si>
  <si>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</si>
  <si>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</si>
  <si>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</si>
  <si>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</si>
  <si>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</si>
  <si>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</si>
  <si>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</si>
  <si>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</si>
  <si>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</si>
  <si>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</si>
  <si>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</si>
  <si>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</si>
  <si>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</si>
  <si>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</si>
  <si>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</si>
  <si>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</si>
  <si>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</si>
  <si>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</si>
  <si>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</si>
  <si>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</si>
  <si>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宝達志水町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</si>
  <si>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</si>
  <si>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</si>
  <si>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</si>
  <si>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</si>
  <si>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</si>
  <si>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</si>
  <si>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</si>
  <si>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</si>
  <si>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</si>
  <si>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</si>
  <si>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</si>
  <si>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</si>
  <si>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</si>
  <si>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</si>
  <si>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</si>
  <si>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</si>
  <si>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今後の人口減少を踏まえ、施設の更新を計画的に行いつつ、効率的な経営を行っていく必要がある。</t>
  </si>
  <si>
    <t>①有形固定資産減価償却率については、類似団体よりも下回っており、計画的に施設の更新を図っていく必要がある。</t>
    <rPh sb="18" eb="20">
      <t>ルイジ</t>
    </rPh>
    <rPh sb="20" eb="22">
      <t>ダンタイ</t>
    </rPh>
    <rPh sb="25" eb="27">
      <t>シタマワ</t>
    </rPh>
    <phoneticPr fontId="4"/>
  </si>
  <si>
    <t>①経常収支比率については、120%を超えているが、一般会計からの繰入金で収入を補っているためである。今後の人口減少により、下水道使用料の減少が見込まれることから、下水道使用料単価の見直し及び経費削減が必要である。
②累積欠損金比率については、0%となっており今後も発生する見込みはないと考えている。
③流動比率については、類似団体を上回っているが、効率的な経営を行っていく必要がある。
④企業債残高事業規模比率については、類似団体を大きく上回っており、適正な企業債発行と使用料単価の見直しを検討する。
⑤経費回収率については、減少傾向にあるため、使用料収入の確保と汚水処理費の削減が必要である。
⑥汚水処理原価については、類似団体を上回っており、より一層、効果的な経営を行う必要がある。
⑦施設利用率については、施設処理能力に見合う有収水量が無いため、類似団体を下回っている。人口減少等により、浄化槽の使用者が少ないためである。
⑧水洗化率については、令和元年度施工分が反映されていることから減少となった。令和２年には接続した世帯もあるため次年度は増加となる見込みである。</t>
    <rPh sb="93" eb="94">
      <t>オヨ</t>
    </rPh>
    <rPh sb="151" eb="153">
      <t>リュウドウ</t>
    </rPh>
    <rPh sb="153" eb="155">
      <t>ヒリツ</t>
    </rPh>
    <rPh sb="161" eb="163">
      <t>ルイジ</t>
    </rPh>
    <rPh sb="163" eb="165">
      <t>ダンタイ</t>
    </rPh>
    <rPh sb="166" eb="168">
      <t>ウワマワ</t>
    </rPh>
    <rPh sb="174" eb="177">
      <t>コウリツテキ</t>
    </rPh>
    <rPh sb="178" eb="180">
      <t>ケイエイ</t>
    </rPh>
    <rPh sb="181" eb="182">
      <t>オコナ</t>
    </rPh>
    <rPh sb="186" eb="188">
      <t>ヒツヨウ</t>
    </rPh>
    <rPh sb="211" eb="213">
      <t>ルイジ</t>
    </rPh>
    <rPh sb="213" eb="215">
      <t>ダンタイ</t>
    </rPh>
    <rPh sb="216" eb="217">
      <t>オオ</t>
    </rPh>
    <rPh sb="219" eb="221">
      <t>ウワマワ</t>
    </rPh>
    <rPh sb="226" eb="228">
      <t>テキセイ</t>
    </rPh>
    <rPh sb="229" eb="231">
      <t>キギョウ</t>
    </rPh>
    <rPh sb="235" eb="238">
      <t>シヨウリョウ</t>
    </rPh>
    <rPh sb="238" eb="240">
      <t>タンカ</t>
    </rPh>
    <rPh sb="241" eb="243">
      <t>ミナオ</t>
    </rPh>
    <rPh sb="245" eb="247">
      <t>ケントウ</t>
    </rPh>
    <rPh sb="263" eb="265">
      <t>ゲンショウ</t>
    </rPh>
    <rPh sb="316" eb="318">
      <t>ウワマワ</t>
    </rPh>
    <rPh sb="367" eb="368">
      <t>シュウ</t>
    </rPh>
    <rPh sb="426" eb="428">
      <t>レイワ</t>
    </rPh>
    <rPh sb="428" eb="430">
      <t>ガンネン</t>
    </rPh>
    <rPh sb="430" eb="431">
      <t>ド</t>
    </rPh>
    <rPh sb="431" eb="433">
      <t>セコウ</t>
    </rPh>
    <rPh sb="433" eb="434">
      <t>ブン</t>
    </rPh>
    <rPh sb="435" eb="437">
      <t>ハンエイ</t>
    </rPh>
    <rPh sb="446" eb="448">
      <t>ゲンショウ</t>
    </rPh>
    <rPh sb="453" eb="455">
      <t>レイワ</t>
    </rPh>
    <rPh sb="456" eb="457">
      <t>ネン</t>
    </rPh>
    <rPh sb="459" eb="461">
      <t>セツゾク</t>
    </rPh>
    <rPh sb="463" eb="465">
      <t>セタイ</t>
    </rPh>
    <rPh sb="470" eb="473">
      <t>ジネンド</t>
    </rPh>
    <rPh sb="474" eb="476">
      <t>ゾウカ</t>
    </rPh>
    <rPh sb="479" eb="481">
      <t>ミコ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</si>
</sst>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indexed="8"/>
      <name val="ＭＳ Ｐゴシック"/>
      <family val="3"/>
      <charset val="1"/>
    </font>
    <font>
      <sz val="11"/>
      <color indexed="8"/>
      <name val="ＭＳ ゴシック"/>
      <family val="3"/>
      <charset val="1"/>
    </font>
    <font>
      <sz val="6"/>
      <name val="ＭＳ Ｐゴシック"/>
      <family val="3"/>
      <charset val="1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6" xfId="2" applyFont="1" applyBorder="1" applyAlignment="1" applyProtection="1">
      <alignment horizontal="left" vertical="top" wrapText="1"/>
      <protection locked="0"/>
    </xf>
    <xf numFmtId="0" fontId="16" fillId="0" borderId="0" xfId="2" applyFont="1" applyBorder="1" applyAlignment="1" applyProtection="1">
      <alignment horizontal="left" vertical="top" wrapText="1"/>
      <protection locked="0"/>
    </xf>
    <xf numFmtId="0" fontId="16" fillId="0" borderId="7" xfId="2" applyFont="1" applyBorder="1" applyAlignment="1" applyProtection="1">
      <alignment horizontal="left" vertical="top" wrapText="1"/>
      <protection locked="0"/>
    </xf>
    <xf numFmtId="0" fontId="16" fillId="0" borderId="8" xfId="2" applyFont="1" applyBorder="1" applyAlignment="1" applyProtection="1">
      <alignment horizontal="left" vertical="top" wrapText="1"/>
      <protection locked="0"/>
    </xf>
    <xf numFmtId="0" fontId="16" fillId="0" borderId="1" xfId="2" applyFont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法適用_下水道事業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8-440F-B952-6270842DB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518784"/>
        <c:axId val="12852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78-440F-B952-6270842DB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18784"/>
        <c:axId val="128529152"/>
      </c:lineChart>
      <c:dateAx>
        <c:axId val="128518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8529152"/>
        <c:crosses val="autoZero"/>
        <c:auto val="1"/>
        <c:lblOffset val="100"/>
        <c:baseTimeUnit val="years"/>
      </c:dateAx>
      <c:valAx>
        <c:axId val="12852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51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34.21</c:v>
                </c:pt>
                <c:pt idx="1">
                  <c:v>31.58</c:v>
                </c:pt>
                <c:pt idx="2">
                  <c:v>31.58</c:v>
                </c:pt>
                <c:pt idx="3">
                  <c:v>28.95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F-4535-BCDA-BDE40DEB2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01216"/>
        <c:axId val="13341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44.84</c:v>
                </c:pt>
                <c:pt idx="1">
                  <c:v>41.51</c:v>
                </c:pt>
                <c:pt idx="2">
                  <c:v>51.71</c:v>
                </c:pt>
                <c:pt idx="3">
                  <c:v>50.56</c:v>
                </c:pt>
                <c:pt idx="4">
                  <c:v>47.35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7F-4535-BCDA-BDE40DEB2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01216"/>
        <c:axId val="133411584"/>
      </c:lineChart>
      <c:dateAx>
        <c:axId val="1334012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3411584"/>
        <c:crosses val="autoZero"/>
        <c:auto val="1"/>
        <c:lblOffset val="100"/>
        <c:baseTimeUnit val="years"/>
      </c:dateAx>
      <c:valAx>
        <c:axId val="13341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40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97.18</c:v>
                </c:pt>
                <c:pt idx="1">
                  <c:v>95.45</c:v>
                </c:pt>
                <c:pt idx="2">
                  <c:v>100</c:v>
                </c:pt>
                <c:pt idx="3">
                  <c:v>96.83</c:v>
                </c:pt>
                <c:pt idx="4">
                  <c:v>90.8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A-4A06-8997-F6D59272C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54848"/>
        <c:axId val="13345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67.86</c:v>
                </c:pt>
                <c:pt idx="1">
                  <c:v>68.72</c:v>
                </c:pt>
                <c:pt idx="2">
                  <c:v>82.91</c:v>
                </c:pt>
                <c:pt idx="3">
                  <c:v>83.85</c:v>
                </c:pt>
                <c:pt idx="4">
                  <c:v>81.209999999999994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7A-4A06-8997-F6D59272C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54848"/>
        <c:axId val="133457024"/>
      </c:lineChart>
      <c:dateAx>
        <c:axId val="133454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3457024"/>
        <c:crosses val="autoZero"/>
        <c:auto val="1"/>
        <c:lblOffset val="100"/>
        <c:baseTimeUnit val="years"/>
      </c:dateAx>
      <c:valAx>
        <c:axId val="13345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45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121.05</c:v>
                </c:pt>
                <c:pt idx="1">
                  <c:v>95.39</c:v>
                </c:pt>
                <c:pt idx="2">
                  <c:v>344.69</c:v>
                </c:pt>
                <c:pt idx="3">
                  <c:v>154.80000000000001</c:v>
                </c:pt>
                <c:pt idx="4">
                  <c:v>125.7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B-471C-8C90-FEF60C021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568320"/>
        <c:axId val="12857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105.63</c:v>
                </c:pt>
                <c:pt idx="1">
                  <c:v>100.37</c:v>
                </c:pt>
                <c:pt idx="2">
                  <c:v>93.87</c:v>
                </c:pt>
                <c:pt idx="3">
                  <c:v>86.84</c:v>
                </c:pt>
                <c:pt idx="4">
                  <c:v>89.75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EB-471C-8C90-FEF60C021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68320"/>
        <c:axId val="128570496"/>
      </c:lineChart>
      <c:dateAx>
        <c:axId val="128568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8570496"/>
        <c:crosses val="autoZero"/>
        <c:auto val="1"/>
        <c:lblOffset val="100"/>
        <c:baseTimeUnit val="years"/>
      </c:dateAx>
      <c:valAx>
        <c:axId val="12857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56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35.67</c:v>
                </c:pt>
                <c:pt idx="1">
                  <c:v>38.700000000000003</c:v>
                </c:pt>
                <c:pt idx="2">
                  <c:v>41.63</c:v>
                </c:pt>
                <c:pt idx="3">
                  <c:v>44.6</c:v>
                </c:pt>
                <c:pt idx="4">
                  <c:v>30.69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F-44F7-9EBD-53E9D3C5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50752"/>
        <c:axId val="12985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17.809999999999999</c:v>
                </c:pt>
                <c:pt idx="1">
                  <c:v>18.600000000000001</c:v>
                </c:pt>
                <c:pt idx="2">
                  <c:v>42.61</c:v>
                </c:pt>
                <c:pt idx="3">
                  <c:v>44.22</c:v>
                </c:pt>
                <c:pt idx="4">
                  <c:v>39.64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F-44F7-9EBD-53E9D3C5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50752"/>
        <c:axId val="129857024"/>
      </c:lineChart>
      <c:dateAx>
        <c:axId val="1298507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9857024"/>
        <c:crosses val="autoZero"/>
        <c:auto val="1"/>
        <c:lblOffset val="100"/>
        <c:baseTimeUnit val="years"/>
      </c:dateAx>
      <c:valAx>
        <c:axId val="12985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85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F-44E0-859D-0B86449DE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11808"/>
        <c:axId val="13311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F-44E0-859D-0B86449DE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11808"/>
        <c:axId val="133113728"/>
      </c:lineChart>
      <c:dateAx>
        <c:axId val="133111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3113728"/>
        <c:crosses val="autoZero"/>
        <c:auto val="1"/>
        <c:lblOffset val="100"/>
        <c:baseTimeUnit val="years"/>
      </c:dateAx>
      <c:valAx>
        <c:axId val="13311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111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11.1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6-4A1D-8422-AB8653165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50976"/>
        <c:axId val="13316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102.8</c:v>
                </c:pt>
                <c:pt idx="1">
                  <c:v>55.24</c:v>
                </c:pt>
                <c:pt idx="2">
                  <c:v>231.75</c:v>
                </c:pt>
                <c:pt idx="3">
                  <c:v>254.32</c:v>
                </c:pt>
                <c:pt idx="4">
                  <c:v>249.76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6-4A1D-8422-AB8653165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50976"/>
        <c:axId val="133161344"/>
      </c:lineChart>
      <c:dateAx>
        <c:axId val="133150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3161344"/>
        <c:crosses val="autoZero"/>
        <c:auto val="1"/>
        <c:lblOffset val="100"/>
        <c:baseTimeUnit val="years"/>
      </c:dateAx>
      <c:valAx>
        <c:axId val="13316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15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176.03</c:v>
                </c:pt>
                <c:pt idx="1">
                  <c:v>143.47</c:v>
                </c:pt>
                <c:pt idx="2">
                  <c:v>463.05</c:v>
                </c:pt>
                <c:pt idx="3">
                  <c:v>367.73</c:v>
                </c:pt>
                <c:pt idx="4">
                  <c:v>490.42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7-47F2-B5EF-DF96F569C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94880"/>
        <c:axId val="13319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366.75</c:v>
                </c:pt>
                <c:pt idx="1">
                  <c:v>291.2</c:v>
                </c:pt>
                <c:pt idx="2">
                  <c:v>322.36</c:v>
                </c:pt>
                <c:pt idx="3">
                  <c:v>277.89</c:v>
                </c:pt>
                <c:pt idx="4">
                  <c:v>256.37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87-47F2-B5EF-DF96F569C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94880"/>
        <c:axId val="133196800"/>
      </c:lineChart>
      <c:dateAx>
        <c:axId val="133194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3196800"/>
        <c:crosses val="autoZero"/>
        <c:auto val="1"/>
        <c:lblOffset val="100"/>
        <c:baseTimeUnit val="years"/>
      </c:dateAx>
      <c:valAx>
        <c:axId val="13319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194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747.42</c:v>
                </c:pt>
                <c:pt idx="1">
                  <c:v>433.52</c:v>
                </c:pt>
                <c:pt idx="2">
                  <c:v>519.51</c:v>
                </c:pt>
                <c:pt idx="3">
                  <c:v>755.67</c:v>
                </c:pt>
                <c:pt idx="4">
                  <c:v>2374.6999999999998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6-4894-A198-5E5DF6EF5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01760"/>
        <c:axId val="13330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492.59</c:v>
                </c:pt>
                <c:pt idx="1">
                  <c:v>503.8</c:v>
                </c:pt>
                <c:pt idx="2">
                  <c:v>888.8</c:v>
                </c:pt>
                <c:pt idx="3">
                  <c:v>855.65</c:v>
                </c:pt>
                <c:pt idx="4">
                  <c:v>862.99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76-4894-A198-5E5DF6EF5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01760"/>
        <c:axId val="133303680"/>
      </c:lineChart>
      <c:dateAx>
        <c:axId val="1333017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3303680"/>
        <c:crosses val="autoZero"/>
        <c:auto val="1"/>
        <c:lblOffset val="100"/>
        <c:baseTimeUnit val="years"/>
      </c:dateAx>
      <c:valAx>
        <c:axId val="13330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30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63.51</c:v>
                </c:pt>
                <c:pt idx="1">
                  <c:v>83.22</c:v>
                </c:pt>
                <c:pt idx="2">
                  <c:v>99.34</c:v>
                </c:pt>
                <c:pt idx="3">
                  <c:v>85.18</c:v>
                </c:pt>
                <c:pt idx="4">
                  <c:v>50.57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1-4326-A2FA-45AC62FF6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43104"/>
        <c:axId val="13334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46.53</c:v>
                </c:pt>
                <c:pt idx="1">
                  <c:v>51.58</c:v>
                </c:pt>
                <c:pt idx="2">
                  <c:v>52.55</c:v>
                </c:pt>
                <c:pt idx="3">
                  <c:v>52.23</c:v>
                </c:pt>
                <c:pt idx="4">
                  <c:v>50.06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21-4326-A2FA-45AC62FF6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43104"/>
        <c:axId val="133349376"/>
      </c:lineChart>
      <c:dateAx>
        <c:axId val="133343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3349376"/>
        <c:crosses val="autoZero"/>
        <c:auto val="1"/>
        <c:lblOffset val="100"/>
        <c:baseTimeUnit val="years"/>
      </c:dateAx>
      <c:valAx>
        <c:axId val="13334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34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213.43</c:v>
                </c:pt>
                <c:pt idx="1">
                  <c:v>244.02</c:v>
                </c:pt>
                <c:pt idx="2">
                  <c:v>215.63</c:v>
                </c:pt>
                <c:pt idx="3">
                  <c:v>231.28</c:v>
                </c:pt>
                <c:pt idx="4">
                  <c:v>380.09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C-4383-81B2-D765EF931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76256"/>
        <c:axId val="13338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373.71</c:v>
                </c:pt>
                <c:pt idx="1">
                  <c:v>333.58</c:v>
                </c:pt>
                <c:pt idx="2">
                  <c:v>292.45</c:v>
                </c:pt>
                <c:pt idx="3">
                  <c:v>294.05</c:v>
                </c:pt>
                <c:pt idx="4">
                  <c:v>309.22000000000003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1C-4383-81B2-D765EF931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76256"/>
        <c:axId val="133382528"/>
      </c:lineChart>
      <c:dateAx>
        <c:axId val="133376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3382528"/>
        <c:crosses val="autoZero"/>
        <c:auto val="1"/>
        <c:lblOffset val="100"/>
        <c:baseTimeUnit val="years"/>
      </c:dateAx>
      <c:valAx>
        <c:axId val="13338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376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【254.85】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石川県　宝達志水町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個別排水処理</v>
      </c>
      <c r="Q8" s="49"/>
      <c r="R8" s="49"/>
      <c r="S8" s="49"/>
      <c r="T8" s="49"/>
      <c r="U8" s="49"/>
      <c r="V8" s="49"/>
      <c r="W8" s="49" t="str">
        <f>データ!L6</f>
        <v>L2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13004</v>
      </c>
      <c r="AM8" s="51"/>
      <c r="AN8" s="51"/>
      <c r="AO8" s="51"/>
      <c r="AP8" s="51"/>
      <c r="AQ8" s="51"/>
      <c r="AR8" s="51"/>
      <c r="AS8" s="51"/>
      <c r="AT8" s="46">
        <f>データ!T6</f>
        <v>111.52</v>
      </c>
      <c r="AU8" s="46"/>
      <c r="AV8" s="46"/>
      <c r="AW8" s="46"/>
      <c r="AX8" s="46"/>
      <c r="AY8" s="46"/>
      <c r="AZ8" s="46"/>
      <c r="BA8" s="46"/>
      <c r="BB8" s="46">
        <f>データ!U6</f>
        <v>116.61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20.79</v>
      </c>
      <c r="J10" s="46"/>
      <c r="K10" s="46"/>
      <c r="L10" s="46"/>
      <c r="M10" s="46"/>
      <c r="N10" s="46"/>
      <c r="O10" s="46"/>
      <c r="P10" s="46">
        <f>データ!P6</f>
        <v>0.67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3850</v>
      </c>
      <c r="AE10" s="51"/>
      <c r="AF10" s="51"/>
      <c r="AG10" s="51"/>
      <c r="AH10" s="51"/>
      <c r="AI10" s="51"/>
      <c r="AJ10" s="51"/>
      <c r="AK10" s="2"/>
      <c r="AL10" s="51">
        <f>データ!V6</f>
        <v>87</v>
      </c>
      <c r="AM10" s="51"/>
      <c r="AN10" s="51"/>
      <c r="AO10" s="51"/>
      <c r="AP10" s="51"/>
      <c r="AQ10" s="51"/>
      <c r="AR10" s="51"/>
      <c r="AS10" s="51"/>
      <c r="AT10" s="46">
        <f>データ!W6</f>
        <v>0.26</v>
      </c>
      <c r="AU10" s="46"/>
      <c r="AV10" s="46"/>
      <c r="AW10" s="46"/>
      <c r="AX10" s="46"/>
      <c r="AY10" s="46"/>
      <c r="AZ10" s="46"/>
      <c r="BA10" s="46"/>
      <c r="BB10" s="46">
        <f>データ!X6</f>
        <v>334.62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113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【92.82】</v>
      </c>
      <c r="F85" s="26" t="str">
        <f>データ!AT6</f>
        <v>【200.28】</v>
      </c>
      <c r="G85" s="26" t="str">
        <f>データ!BE6</f>
        <v>【254.85】</v>
      </c>
      <c r="H85" s="26" t="str">
        <f>データ!BP6</f>
        <v>【862.82】</v>
      </c>
      <c r="I85" s="26" t="str">
        <f>データ!CA6</f>
        <v>【49.71】</v>
      </c>
      <c r="J85" s="26" t="str">
        <f>データ!CL6</f>
        <v>【317.18】</v>
      </c>
      <c r="K85" s="26" t="str">
        <f>データ!CW6</f>
        <v>【47.67】</v>
      </c>
      <c r="L85" s="26" t="str">
        <f>データ!DH6</f>
        <v>【79.30】</v>
      </c>
      <c r="M85" s="26" t="str">
        <f>データ!DS6</f>
        <v>【37.31】</v>
      </c>
      <c r="N85" s="26" t="str">
        <f>データ!ED6</f>
        <v>【-】</v>
      </c>
      <c r="O85" s="26" t="str">
        <f>データ!EO6</f>
        <v>【-】</v>
      </c>
    </row>
  </sheetData>
  <sheetProtection algorithmName="SHA-512" hashValue="jtOWg54Pht+GTBBuj4dw6SdImfWUv+1Z7YsH8158ZrzbGMSl7OhO8LOAHXbjDQFphfkK0scCy/jk0rD5m7mxsA==" saltValue="zWm/5iZhj+LlB6Wc1dZuyw==" spinCount="100000" sheet="1" objects="1" scenarios="1" formatCells="0" formatColumns="0" formatRows="0"/>
  <mergeCells count="46">
    <mergeCell ref="BL66:BZ82"/>
    <mergeCell ref="B60:BJ61"/>
    <mergeCell ref="BL64:BZ65"/>
    <mergeCell ref="BL10:BM10"/>
    <mergeCell ref="BL11:BZ13"/>
    <mergeCell ref="B14:BJ15"/>
    <mergeCell ref="BL14:BZ15"/>
    <mergeCell ref="BL45:BZ46"/>
    <mergeCell ref="BL16:BZ44"/>
    <mergeCell ref="BL47:BZ63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173860</v>
      </c>
      <c r="D6" s="33">
        <f t="shared" si="3"/>
        <v>46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石川県　宝達志水町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>
        <f t="shared" si="3"/>
        <v>20.79</v>
      </c>
      <c r="P6" s="34">
        <f t="shared" si="3"/>
        <v>0.67</v>
      </c>
      <c r="Q6" s="34">
        <f t="shared" si="3"/>
        <v>100</v>
      </c>
      <c r="R6" s="34">
        <f t="shared" si="3"/>
        <v>3850</v>
      </c>
      <c r="S6" s="34">
        <f t="shared" si="3"/>
        <v>13004</v>
      </c>
      <c r="T6" s="34">
        <f t="shared" si="3"/>
        <v>111.52</v>
      </c>
      <c r="U6" s="34">
        <f t="shared" si="3"/>
        <v>116.61</v>
      </c>
      <c r="V6" s="34">
        <f t="shared" si="3"/>
        <v>87</v>
      </c>
      <c r="W6" s="34">
        <f t="shared" si="3"/>
        <v>0.26</v>
      </c>
      <c r="X6" s="34">
        <f t="shared" si="3"/>
        <v>334.62</v>
      </c>
      <c r="Y6" s="35">
        <f>IF(Y7="",NA(),Y7)</f>
        <v>121.05</v>
      </c>
      <c r="Z6" s="35">
        <f t="shared" ref="Z6:AH6" si="4">IF(Z7="",NA(),Z7)</f>
        <v>95.39</v>
      </c>
      <c r="AA6" s="35">
        <f t="shared" si="4"/>
        <v>344.69</v>
      </c>
      <c r="AB6" s="35">
        <f t="shared" si="4"/>
        <v>154.80000000000001</v>
      </c>
      <c r="AC6" s="35">
        <f t="shared" si="4"/>
        <v>125.7</v>
      </c>
      <c r="AD6" s="35">
        <f t="shared" si="4"/>
        <v>105.63</v>
      </c>
      <c r="AE6" s="35">
        <f t="shared" si="4"/>
        <v>100.37</v>
      </c>
      <c r="AF6" s="35">
        <f t="shared" si="4"/>
        <v>93.87</v>
      </c>
      <c r="AG6" s="35">
        <f t="shared" si="4"/>
        <v>86.84</v>
      </c>
      <c r="AH6" s="35">
        <f t="shared" si="4"/>
        <v>89.75</v>
      </c>
      <c r="AI6" s="34" t="str">
        <f>IF(AI7="","",IF(AI7="-","【-】","【"&amp;SUBSTITUTE(TEXT(AI7,"#,##0.00"),"-","△")&amp;"】"))</f>
        <v>【92.82】</v>
      </c>
      <c r="AJ6" s="34">
        <f>IF(AJ7="",NA(),AJ7)</f>
        <v>0</v>
      </c>
      <c r="AK6" s="35">
        <f t="shared" ref="AK6:AS6" si="5">IF(AK7="",NA(),AK7)</f>
        <v>11.1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102.8</v>
      </c>
      <c r="AP6" s="35">
        <f t="shared" si="5"/>
        <v>55.24</v>
      </c>
      <c r="AQ6" s="35">
        <f t="shared" si="5"/>
        <v>231.75</v>
      </c>
      <c r="AR6" s="35">
        <f t="shared" si="5"/>
        <v>254.32</v>
      </c>
      <c r="AS6" s="35">
        <f t="shared" si="5"/>
        <v>249.76</v>
      </c>
      <c r="AT6" s="34" t="str">
        <f>IF(AT7="","",IF(AT7="-","【-】","【"&amp;SUBSTITUTE(TEXT(AT7,"#,##0.00"),"-","△")&amp;"】"))</f>
        <v>【200.28】</v>
      </c>
      <c r="AU6" s="35">
        <f>IF(AU7="",NA(),AU7)</f>
        <v>176.03</v>
      </c>
      <c r="AV6" s="35">
        <f t="shared" ref="AV6:BD6" si="6">IF(AV7="",NA(),AV7)</f>
        <v>143.47</v>
      </c>
      <c r="AW6" s="35">
        <f t="shared" si="6"/>
        <v>463.05</v>
      </c>
      <c r="AX6" s="35">
        <f t="shared" si="6"/>
        <v>367.73</v>
      </c>
      <c r="AY6" s="35">
        <f t="shared" si="6"/>
        <v>490.42</v>
      </c>
      <c r="AZ6" s="35">
        <f t="shared" si="6"/>
        <v>366.75</v>
      </c>
      <c r="BA6" s="35">
        <f t="shared" si="6"/>
        <v>291.2</v>
      </c>
      <c r="BB6" s="35">
        <f t="shared" si="6"/>
        <v>322.36</v>
      </c>
      <c r="BC6" s="35">
        <f t="shared" si="6"/>
        <v>277.89</v>
      </c>
      <c r="BD6" s="35">
        <f t="shared" si="6"/>
        <v>256.37</v>
      </c>
      <c r="BE6" s="34" t="str">
        <f>IF(BE7="","",IF(BE7="-","【-】","【"&amp;SUBSTITUTE(TEXT(BE7,"#,##0.00"),"-","△")&amp;"】"))</f>
        <v>【254.85】</v>
      </c>
      <c r="BF6" s="35">
        <f>IF(BF7="",NA(),BF7)</f>
        <v>747.42</v>
      </c>
      <c r="BG6" s="35">
        <f t="shared" ref="BG6:BO6" si="7">IF(BG7="",NA(),BG7)</f>
        <v>433.52</v>
      </c>
      <c r="BH6" s="35">
        <f t="shared" si="7"/>
        <v>519.51</v>
      </c>
      <c r="BI6" s="35">
        <f t="shared" si="7"/>
        <v>755.67</v>
      </c>
      <c r="BJ6" s="35">
        <f t="shared" si="7"/>
        <v>2374.6999999999998</v>
      </c>
      <c r="BK6" s="35">
        <f t="shared" si="7"/>
        <v>492.59</v>
      </c>
      <c r="BL6" s="35">
        <f t="shared" si="7"/>
        <v>503.8</v>
      </c>
      <c r="BM6" s="35">
        <f t="shared" si="7"/>
        <v>888.8</v>
      </c>
      <c r="BN6" s="35">
        <f t="shared" si="7"/>
        <v>855.65</v>
      </c>
      <c r="BO6" s="35">
        <f t="shared" si="7"/>
        <v>862.99</v>
      </c>
      <c r="BP6" s="34" t="str">
        <f>IF(BP7="","",IF(BP7="-","【-】","【"&amp;SUBSTITUTE(TEXT(BP7,"#,##0.00"),"-","△")&amp;"】"))</f>
        <v>【862.82】</v>
      </c>
      <c r="BQ6" s="35">
        <f>IF(BQ7="",NA(),BQ7)</f>
        <v>63.51</v>
      </c>
      <c r="BR6" s="35">
        <f t="shared" ref="BR6:BZ6" si="8">IF(BR7="",NA(),BR7)</f>
        <v>83.22</v>
      </c>
      <c r="BS6" s="35">
        <f t="shared" si="8"/>
        <v>99.34</v>
      </c>
      <c r="BT6" s="35">
        <f t="shared" si="8"/>
        <v>85.18</v>
      </c>
      <c r="BU6" s="35">
        <f t="shared" si="8"/>
        <v>50.57</v>
      </c>
      <c r="BV6" s="35">
        <f t="shared" si="8"/>
        <v>46.53</v>
      </c>
      <c r="BW6" s="35">
        <f t="shared" si="8"/>
        <v>51.58</v>
      </c>
      <c r="BX6" s="35">
        <f t="shared" si="8"/>
        <v>52.55</v>
      </c>
      <c r="BY6" s="35">
        <f t="shared" si="8"/>
        <v>52.23</v>
      </c>
      <c r="BZ6" s="35">
        <f t="shared" si="8"/>
        <v>50.06</v>
      </c>
      <c r="CA6" s="34" t="str">
        <f>IF(CA7="","",IF(CA7="-","【-】","【"&amp;SUBSTITUTE(TEXT(CA7,"#,##0.00"),"-","△")&amp;"】"))</f>
        <v>【49.71】</v>
      </c>
      <c r="CB6" s="35">
        <f>IF(CB7="",NA(),CB7)</f>
        <v>213.43</v>
      </c>
      <c r="CC6" s="35">
        <f t="shared" ref="CC6:CK6" si="9">IF(CC7="",NA(),CC7)</f>
        <v>244.02</v>
      </c>
      <c r="CD6" s="35">
        <f t="shared" si="9"/>
        <v>215.63</v>
      </c>
      <c r="CE6" s="35">
        <f t="shared" si="9"/>
        <v>231.28</v>
      </c>
      <c r="CF6" s="35">
        <f t="shared" si="9"/>
        <v>380.09</v>
      </c>
      <c r="CG6" s="35">
        <f t="shared" si="9"/>
        <v>373.71</v>
      </c>
      <c r="CH6" s="35">
        <f t="shared" si="9"/>
        <v>333.58</v>
      </c>
      <c r="CI6" s="35">
        <f t="shared" si="9"/>
        <v>292.45</v>
      </c>
      <c r="CJ6" s="35">
        <f t="shared" si="9"/>
        <v>294.05</v>
      </c>
      <c r="CK6" s="35">
        <f t="shared" si="9"/>
        <v>309.22000000000003</v>
      </c>
      <c r="CL6" s="34" t="str">
        <f>IF(CL7="","",IF(CL7="-","【-】","【"&amp;SUBSTITUTE(TEXT(CL7,"#,##0.00"),"-","△")&amp;"】"))</f>
        <v>【317.18】</v>
      </c>
      <c r="CM6" s="35">
        <f>IF(CM7="",NA(),CM7)</f>
        <v>34.21</v>
      </c>
      <c r="CN6" s="35">
        <f t="shared" ref="CN6:CV6" si="10">IF(CN7="",NA(),CN7)</f>
        <v>31.58</v>
      </c>
      <c r="CO6" s="35">
        <f t="shared" si="10"/>
        <v>31.58</v>
      </c>
      <c r="CP6" s="35">
        <f t="shared" si="10"/>
        <v>28.95</v>
      </c>
      <c r="CQ6" s="35">
        <f t="shared" si="10"/>
        <v>22</v>
      </c>
      <c r="CR6" s="35">
        <f t="shared" si="10"/>
        <v>44.84</v>
      </c>
      <c r="CS6" s="35">
        <f t="shared" si="10"/>
        <v>41.51</v>
      </c>
      <c r="CT6" s="35">
        <f t="shared" si="10"/>
        <v>51.71</v>
      </c>
      <c r="CU6" s="35">
        <f t="shared" si="10"/>
        <v>50.56</v>
      </c>
      <c r="CV6" s="35">
        <f t="shared" si="10"/>
        <v>47.35</v>
      </c>
      <c r="CW6" s="34" t="str">
        <f>IF(CW7="","",IF(CW7="-","【-】","【"&amp;SUBSTITUTE(TEXT(CW7,"#,##0.00"),"-","△")&amp;"】"))</f>
        <v>【47.67】</v>
      </c>
      <c r="CX6" s="35">
        <f>IF(CX7="",NA(),CX7)</f>
        <v>97.18</v>
      </c>
      <c r="CY6" s="35">
        <f t="shared" ref="CY6:DG6" si="11">IF(CY7="",NA(),CY7)</f>
        <v>95.45</v>
      </c>
      <c r="CZ6" s="35">
        <f t="shared" si="11"/>
        <v>100</v>
      </c>
      <c r="DA6" s="35">
        <f t="shared" si="11"/>
        <v>96.83</v>
      </c>
      <c r="DB6" s="35">
        <f t="shared" si="11"/>
        <v>90.8</v>
      </c>
      <c r="DC6" s="35">
        <f t="shared" si="11"/>
        <v>67.86</v>
      </c>
      <c r="DD6" s="35">
        <f t="shared" si="11"/>
        <v>68.72</v>
      </c>
      <c r="DE6" s="35">
        <f t="shared" si="11"/>
        <v>82.91</v>
      </c>
      <c r="DF6" s="35">
        <f t="shared" si="11"/>
        <v>83.85</v>
      </c>
      <c r="DG6" s="35">
        <f t="shared" si="11"/>
        <v>81.209999999999994</v>
      </c>
      <c r="DH6" s="34" t="str">
        <f>IF(DH7="","",IF(DH7="-","【-】","【"&amp;SUBSTITUTE(TEXT(DH7,"#,##0.00"),"-","△")&amp;"】"))</f>
        <v>【79.30】</v>
      </c>
      <c r="DI6" s="35">
        <f>IF(DI7="",NA(),DI7)</f>
        <v>35.67</v>
      </c>
      <c r="DJ6" s="35">
        <f t="shared" ref="DJ6:DR6" si="12">IF(DJ7="",NA(),DJ7)</f>
        <v>38.700000000000003</v>
      </c>
      <c r="DK6" s="35">
        <f t="shared" si="12"/>
        <v>41.63</v>
      </c>
      <c r="DL6" s="35">
        <f t="shared" si="12"/>
        <v>44.6</v>
      </c>
      <c r="DM6" s="35">
        <f t="shared" si="12"/>
        <v>30.69</v>
      </c>
      <c r="DN6" s="35">
        <f t="shared" si="12"/>
        <v>17.809999999999999</v>
      </c>
      <c r="DO6" s="35">
        <f t="shared" si="12"/>
        <v>18.600000000000001</v>
      </c>
      <c r="DP6" s="35">
        <f t="shared" si="12"/>
        <v>42.61</v>
      </c>
      <c r="DQ6" s="35">
        <f t="shared" si="12"/>
        <v>44.22</v>
      </c>
      <c r="DR6" s="35">
        <f t="shared" si="12"/>
        <v>39.64</v>
      </c>
      <c r="DS6" s="34" t="str">
        <f>IF(DS7="","",IF(DS7="-","【-】","【"&amp;SUBSTITUTE(TEXT(DS7,"#,##0.00"),"-","△")&amp;"】"))</f>
        <v>【37.31】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5" t="str">
        <f t="shared" si="13"/>
        <v>-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 t="str">
        <f t="shared" si="13"/>
        <v>-</v>
      </c>
      <c r="ED6" s="34" t="str">
        <f>IF(ED7="","",IF(ED7="-","【-】","【"&amp;SUBSTITUTE(TEXT(ED7,"#,##0.00"),"-","△")&amp;"】"))</f>
        <v>【-】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8" s="36" customFormat="1" x14ac:dyDescent="0.15">
      <c r="A7" s="28"/>
      <c r="B7" s="37">
        <v>2019</v>
      </c>
      <c r="C7" s="37">
        <v>173860</v>
      </c>
      <c r="D7" s="37">
        <v>46</v>
      </c>
      <c r="E7" s="37">
        <v>18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20.79</v>
      </c>
      <c r="P7" s="38">
        <v>0.67</v>
      </c>
      <c r="Q7" s="38">
        <v>100</v>
      </c>
      <c r="R7" s="38">
        <v>3850</v>
      </c>
      <c r="S7" s="38">
        <v>13004</v>
      </c>
      <c r="T7" s="38">
        <v>111.52</v>
      </c>
      <c r="U7" s="38">
        <v>116.61</v>
      </c>
      <c r="V7" s="38">
        <v>87</v>
      </c>
      <c r="W7" s="38">
        <v>0.26</v>
      </c>
      <c r="X7" s="38">
        <v>334.62</v>
      </c>
      <c r="Y7" s="38">
        <v>121.05</v>
      </c>
      <c r="Z7" s="38">
        <v>95.39</v>
      </c>
      <c r="AA7" s="38">
        <v>344.69</v>
      </c>
      <c r="AB7" s="38">
        <v>154.80000000000001</v>
      </c>
      <c r="AC7" s="38">
        <v>125.7</v>
      </c>
      <c r="AD7" s="38">
        <v>105.63</v>
      </c>
      <c r="AE7" s="38">
        <v>100.37</v>
      </c>
      <c r="AF7" s="38">
        <v>93.87</v>
      </c>
      <c r="AG7" s="38">
        <v>86.84</v>
      </c>
      <c r="AH7" s="38">
        <v>89.75</v>
      </c>
      <c r="AI7" s="38">
        <v>92.82</v>
      </c>
      <c r="AJ7" s="38">
        <v>0</v>
      </c>
      <c r="AK7" s="38">
        <v>11.1</v>
      </c>
      <c r="AL7" s="38">
        <v>0</v>
      </c>
      <c r="AM7" s="38">
        <v>0</v>
      </c>
      <c r="AN7" s="38">
        <v>0</v>
      </c>
      <c r="AO7" s="38">
        <v>102.8</v>
      </c>
      <c r="AP7" s="38">
        <v>55.24</v>
      </c>
      <c r="AQ7" s="38">
        <v>231.75</v>
      </c>
      <c r="AR7" s="38">
        <v>254.32</v>
      </c>
      <c r="AS7" s="38">
        <v>249.76</v>
      </c>
      <c r="AT7" s="38">
        <v>200.28</v>
      </c>
      <c r="AU7" s="38">
        <v>176.03</v>
      </c>
      <c r="AV7" s="38">
        <v>143.47</v>
      </c>
      <c r="AW7" s="38">
        <v>463.05</v>
      </c>
      <c r="AX7" s="38">
        <v>367.73</v>
      </c>
      <c r="AY7" s="38">
        <v>490.42</v>
      </c>
      <c r="AZ7" s="38">
        <v>366.75</v>
      </c>
      <c r="BA7" s="38">
        <v>291.2</v>
      </c>
      <c r="BB7" s="38">
        <v>322.36</v>
      </c>
      <c r="BC7" s="38">
        <v>277.89</v>
      </c>
      <c r="BD7" s="38">
        <v>256.37</v>
      </c>
      <c r="BE7" s="38">
        <v>254.85</v>
      </c>
      <c r="BF7" s="38">
        <v>747.42</v>
      </c>
      <c r="BG7" s="38">
        <v>433.52</v>
      </c>
      <c r="BH7" s="38">
        <v>519.51</v>
      </c>
      <c r="BI7" s="38">
        <v>755.67</v>
      </c>
      <c r="BJ7" s="38">
        <v>2374.6999999999998</v>
      </c>
      <c r="BK7" s="38">
        <v>492.59</v>
      </c>
      <c r="BL7" s="38">
        <v>503.8</v>
      </c>
      <c r="BM7" s="38">
        <v>888.8</v>
      </c>
      <c r="BN7" s="38">
        <v>855.65</v>
      </c>
      <c r="BO7" s="38">
        <v>862.99</v>
      </c>
      <c r="BP7" s="38">
        <v>862.82</v>
      </c>
      <c r="BQ7" s="38">
        <v>63.51</v>
      </c>
      <c r="BR7" s="38">
        <v>83.22</v>
      </c>
      <c r="BS7" s="38">
        <v>99.34</v>
      </c>
      <c r="BT7" s="38">
        <v>85.18</v>
      </c>
      <c r="BU7" s="38">
        <v>50.57</v>
      </c>
      <c r="BV7" s="38">
        <v>46.53</v>
      </c>
      <c r="BW7" s="38">
        <v>51.58</v>
      </c>
      <c r="BX7" s="38">
        <v>52.55</v>
      </c>
      <c r="BY7" s="38">
        <v>52.23</v>
      </c>
      <c r="BZ7" s="38">
        <v>50.06</v>
      </c>
      <c r="CA7" s="38">
        <v>49.71</v>
      </c>
      <c r="CB7" s="38">
        <v>213.43</v>
      </c>
      <c r="CC7" s="38">
        <v>244.02</v>
      </c>
      <c r="CD7" s="38">
        <v>215.63</v>
      </c>
      <c r="CE7" s="38">
        <v>231.28</v>
      </c>
      <c r="CF7" s="38">
        <v>380.09</v>
      </c>
      <c r="CG7" s="38">
        <v>373.71</v>
      </c>
      <c r="CH7" s="38">
        <v>333.58</v>
      </c>
      <c r="CI7" s="38">
        <v>292.45</v>
      </c>
      <c r="CJ7" s="38">
        <v>294.05</v>
      </c>
      <c r="CK7" s="38">
        <v>309.22000000000003</v>
      </c>
      <c r="CL7" s="38">
        <v>317.18</v>
      </c>
      <c r="CM7" s="38">
        <v>34.21</v>
      </c>
      <c r="CN7" s="38">
        <v>31.58</v>
      </c>
      <c r="CO7" s="38">
        <v>31.58</v>
      </c>
      <c r="CP7" s="38">
        <v>28.95</v>
      </c>
      <c r="CQ7" s="38">
        <v>22</v>
      </c>
      <c r="CR7" s="38">
        <v>44.84</v>
      </c>
      <c r="CS7" s="38">
        <v>41.51</v>
      </c>
      <c r="CT7" s="38">
        <v>51.71</v>
      </c>
      <c r="CU7" s="38">
        <v>50.56</v>
      </c>
      <c r="CV7" s="38">
        <v>47.35</v>
      </c>
      <c r="CW7" s="38">
        <v>47.67</v>
      </c>
      <c r="CX7" s="38">
        <v>97.18</v>
      </c>
      <c r="CY7" s="38">
        <v>95.45</v>
      </c>
      <c r="CZ7" s="38">
        <v>100</v>
      </c>
      <c r="DA7" s="38">
        <v>96.83</v>
      </c>
      <c r="DB7" s="38">
        <v>90.8</v>
      </c>
      <c r="DC7" s="38">
        <v>67.86</v>
      </c>
      <c r="DD7" s="38">
        <v>68.72</v>
      </c>
      <c r="DE7" s="38">
        <v>82.91</v>
      </c>
      <c r="DF7" s="38">
        <v>83.85</v>
      </c>
      <c r="DG7" s="38">
        <v>81.209999999999994</v>
      </c>
      <c r="DH7" s="38">
        <v>79.3</v>
      </c>
      <c r="DI7" s="38">
        <v>35.67</v>
      </c>
      <c r="DJ7" s="38">
        <v>38.700000000000003</v>
      </c>
      <c r="DK7" s="38">
        <v>41.63</v>
      </c>
      <c r="DL7" s="38">
        <v>44.6</v>
      </c>
      <c r="DM7" s="38">
        <v>30.69</v>
      </c>
      <c r="DN7" s="38">
        <v>17.809999999999999</v>
      </c>
      <c r="DO7" s="38">
        <v>18.600000000000001</v>
      </c>
      <c r="DP7" s="38">
        <v>42.61</v>
      </c>
      <c r="DQ7" s="38">
        <v>44.22</v>
      </c>
      <c r="DR7" s="38">
        <v>39.64</v>
      </c>
      <c r="DS7" s="38">
        <v>37.31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 t="s">
        <v>102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 t="s">
        <v>102</v>
      </c>
      <c r="ED7" s="38" t="s">
        <v>102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 t="s">
        <v>102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 t="s">
        <v>102</v>
      </c>
      <c r="EO7" s="38" t="s">
        <v>102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2021-01-22T04:55:20Z</cp:lastPrinted>
  <dcterms:created xsi:type="dcterms:W3CDTF">2020-12-04T02:40:40Z</dcterms:created>
  <dcterms:modified xsi:type="dcterms:W3CDTF">2021-02-05T06:10:26Z</dcterms:modified>
  <cp:category/>
</cp:coreProperties>
</file>