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11300-25646\e\R2財政共有\09 地方公営企業\96 経営比較分析関係\04    公表用ファイル\03 下水道\18穴水町\"/>
    </mc:Choice>
  </mc:AlternateContent>
  <workbookProtection workbookAlgorithmName="SHA-512" workbookHashValue="VwsrtSceqplY+S5P5sXM73NSWgHEohqMH48bV7pgvn2byOuBY45E874d7kVFQcy/isnWYMVcWM+PqkHExRphbw==" workbookSaltValue="wDsGzoKAj1OGczjtddx04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<sst xmlns="http://schemas.openxmlformats.org/spreadsheetml/2006/main" count="236" uniqueCount="116">
  <si>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</si>
  <si>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</si>
  <si>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</si>
  <si>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⑤経費回収率(％)</t>
  </si>
  <si>
    <t>類似団体区分</t>
    <rPh sb="4" eb="6">
      <t>クブン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</si>
  <si>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</si>
  <si>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</si>
  <si>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</si>
  <si>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</si>
  <si>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</si>
  <si>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</si>
  <si>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</si>
  <si>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</si>
  <si>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</si>
  <si>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</si>
  <si>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</si>
  <si>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</si>
  <si>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</si>
  <si>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</si>
  <si>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</si>
  <si>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</si>
  <si>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</si>
  <si>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</si>
  <si>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</si>
  <si>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</si>
  <si>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</si>
  <si>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</si>
  <si>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</si>
  <si>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</si>
  <si>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</si>
  <si>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</si>
  <si>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</si>
  <si>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</si>
  <si>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</si>
  <si>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</si>
  <si>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</si>
  <si>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</si>
  <si>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</si>
  <si>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</si>
  <si>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</si>
  <si>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</si>
  <si>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</si>
  <si>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</si>
  <si>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</si>
  <si>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</si>
  <si>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</si>
  <si>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</si>
  <si>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</si>
  <si>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</si>
  <si>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</si>
  <si>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</si>
  <si>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</si>
  <si>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</si>
  <si>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</si>
  <si>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</si>
  <si>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</si>
  <si>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</si>
  <si>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</si>
  <si>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</si>
  <si>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</si>
  <si>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</si>
  <si>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</si>
  <si>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</si>
  <si>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</si>
  <si>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</si>
  <si>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</si>
  <si>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</si>
  <si>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</si>
  <si>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</si>
  <si>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</si>
  <si>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</si>
  <si>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</si>
  <si>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</si>
  <si>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</si>
  <si>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</si>
  <si>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</si>
  <si>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</si>
  <si>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</si>
  <si>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</si>
  <si>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</si>
  <si>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</si>
  <si>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</si>
  <si>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</si>
  <si>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</si>
  <si>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</si>
  <si>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</si>
  <si>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</si>
  <si>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</si>
  <si>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</si>
  <si>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</si>
  <si>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</si>
  <si>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</si>
  <si>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</si>
  <si>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</si>
  <si>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</si>
  <si>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</si>
  <si>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穴水町</t>
  </si>
  <si>
    <t>法非適用</t>
  </si>
  <si>
    <t>下水道事業</t>
  </si>
  <si>
    <t>林業集落排水</t>
  </si>
  <si>
    <t>G2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</si>
  <si>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</si>
  <si>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</si>
  <si>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</si>
  <si>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</si>
  <si>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</si>
  <si>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</si>
  <si>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</si>
  <si>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</si>
  <si>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</si>
  <si>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</si>
  <si>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</si>
  <si>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</si>
  <si>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収益的収支率については、料金収入等の収益で、維持管理費等の費用をどの程度賄えているかを表す指標であり、当町は73%に位置し、経営が厳しい状況を示している。接続率97％（残は空家）で使用料収入の増額は見込めないため、今後も徹底した維持管理費の削減に努める。
⑤経費回収率は、100%であり、今後も適正な維持管理に努める。
⑥汚水処理原価は、類似団体平均値と比較して低い数値であることから、効率的な企業経営が行われている。
⑦施設利用率については、類似団体平均値を上回っているが、人口減少に伴う施設規模の適正化の検討が必要と考える。
⑧水洗化率は、100％で使用料収入の増額は見込めないため、徹底した維持管理費の削減に努める。</t>
    <rPh sb="53" eb="54">
      <t>マチ</t>
    </rPh>
    <rPh sb="59" eb="61">
      <t>イチ</t>
    </rPh>
    <rPh sb="78" eb="80">
      <t>セツゾク</t>
    </rPh>
    <rPh sb="80" eb="81">
      <t>リツ</t>
    </rPh>
    <rPh sb="85" eb="86">
      <t>ノコ</t>
    </rPh>
    <rPh sb="87" eb="88">
      <t>ア</t>
    </rPh>
    <rPh sb="88" eb="89">
      <t>ヤ</t>
    </rPh>
    <rPh sb="91" eb="94">
      <t>シヨウリョウ</t>
    </rPh>
    <rPh sb="94" eb="96">
      <t>シュウニュウ</t>
    </rPh>
    <rPh sb="97" eb="99">
      <t>ゾウガク</t>
    </rPh>
    <rPh sb="100" eb="102">
      <t>ミコ</t>
    </rPh>
    <rPh sb="108" eb="110">
      <t>コンゴ</t>
    </rPh>
    <rPh sb="111" eb="113">
      <t>テッテイ</t>
    </rPh>
    <rPh sb="115" eb="117">
      <t>イジ</t>
    </rPh>
    <rPh sb="117" eb="119">
      <t>カンリ</t>
    </rPh>
    <rPh sb="119" eb="120">
      <t>ヒ</t>
    </rPh>
    <rPh sb="121" eb="123">
      <t>サクゲン</t>
    </rPh>
    <rPh sb="124" eb="125">
      <t>ツト</t>
    </rPh>
    <rPh sb="174" eb="177">
      <t>ヘイキンチ</t>
    </rPh>
    <rPh sb="212" eb="214">
      <t>シセツ</t>
    </rPh>
    <rPh sb="214" eb="217">
      <t>リヨウリツ</t>
    </rPh>
    <rPh sb="223" eb="225">
      <t>ルイジ</t>
    </rPh>
    <rPh sb="225" eb="227">
      <t>ダンタイ</t>
    </rPh>
    <rPh sb="227" eb="230">
      <t>ヘイキンチ</t>
    </rPh>
    <rPh sb="231" eb="233">
      <t>ウワマワ</t>
    </rPh>
    <rPh sb="239" eb="241">
      <t>ジンコウ</t>
    </rPh>
    <rPh sb="241" eb="243">
      <t>ゲンショウ</t>
    </rPh>
    <rPh sb="244" eb="245">
      <t>トモナ</t>
    </rPh>
    <rPh sb="246" eb="248">
      <t>シセツ</t>
    </rPh>
    <rPh sb="248" eb="250">
      <t>キボ</t>
    </rPh>
    <rPh sb="251" eb="254">
      <t>テキセイカ</t>
    </rPh>
    <rPh sb="255" eb="257">
      <t>ケントウ</t>
    </rPh>
    <rPh sb="258" eb="260">
      <t>ヒツヨウ</t>
    </rPh>
    <rPh sb="261" eb="262">
      <t>カンガ</t>
    </rPh>
    <rPh sb="303" eb="304">
      <t>ヒ</t>
    </rPh>
    <phoneticPr fontId="1"/>
  </si>
  <si>
    <t>③管渠改善率は、修繕が無かったため、0％となった。今後も、長寿命化計画に基づく適正な更新・維持管理を行う。</t>
    <rPh sb="8" eb="10">
      <t>シュウゼン</t>
    </rPh>
    <rPh sb="11" eb="12">
      <t>ナ</t>
    </rPh>
    <phoneticPr fontId="1"/>
  </si>
  <si>
    <r>
      <t>水洗化率は、100％で使用料収入の増額は見込めないため、徹底した維持管理費の削減に努める。
また、</t>
    </r>
    <r>
      <rPr>
        <sz val="11"/>
        <color theme="1"/>
        <rFont val="ＭＳ ゴシック"/>
        <family val="3"/>
        <charset val="128"/>
      </rPr>
      <t>施設の老朽化に伴う更新事業等を計画的に行っていくため、正確な経営状況を把握し、事業運営の効率化や健全化を図ることを目的として、令和6年度から地方公営企業法を適用し、公営企業会計に移行する。</t>
    </r>
    <rPh sb="36" eb="3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</si>
</sst>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  <numFmt numFmtId="181" formatCode="0.00_);[Red]\(0.00\)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0" fontId="6" fillId="0" borderId="0" xfId="0" applyFont="1">
      <alignment vertical="center"/>
    </xf>
    <xf numFmtId="179" fontId="0" fillId="5" borderId="2" xfId="1" applyNumberFormat="1" applyFont="1" applyFill="1" applyBorder="1" applyAlignment="1">
      <alignment vertical="center" shrinkToFit="1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0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0.33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9-40E1-A0BE-B2BDCC683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9-40E1-A0BE-B2BDCC683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54.29</c:v>
                </c:pt>
                <c:pt idx="1">
                  <c:v>54.29</c:v>
                </c:pt>
                <c:pt idx="2">
                  <c:v>54.29</c:v>
                </c:pt>
                <c:pt idx="3">
                  <c:v>51.43</c:v>
                </c:pt>
                <c:pt idx="4">
                  <c:v>51.43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5-4993-B156-B69ECBA40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53.97</c:v>
                </c:pt>
                <c:pt idx="1">
                  <c:v>40.53</c:v>
                </c:pt>
                <c:pt idx="2">
                  <c:v>40.67</c:v>
                </c:pt>
                <c:pt idx="3">
                  <c:v>48.01</c:v>
                </c:pt>
                <c:pt idx="4">
                  <c:v>40.28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5-4993-B156-B69ECBA40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F-4940-9523-3DA5B7509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92.01</c:v>
                </c:pt>
                <c:pt idx="1">
                  <c:v>90.28</c:v>
                </c:pt>
                <c:pt idx="2">
                  <c:v>89.47</c:v>
                </c:pt>
                <c:pt idx="3">
                  <c:v>91.18</c:v>
                </c:pt>
                <c:pt idx="4">
                  <c:v>90.78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F-4940-9523-3DA5B7509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75.2</c:v>
                </c:pt>
                <c:pt idx="1">
                  <c:v>103.54</c:v>
                </c:pt>
                <c:pt idx="2">
                  <c:v>80.78</c:v>
                </c:pt>
                <c:pt idx="3">
                  <c:v>76.62</c:v>
                </c:pt>
                <c:pt idx="4">
                  <c:v>73.64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0-4E0D-8AF4-600D0FBA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0-4E0D-8AF4-600D0FBA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6-4F27-9C08-CCDDB0926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F6-4F27-9C08-CCDDB0926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1-472D-9EFF-506427B18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C1-472D-9EFF-506427B18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4-4F17-8C9D-ECFD62DD9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4-4F17-8C9D-ECFD62DD9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C-4084-AD4F-02E8DE4B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AC-4084-AD4F-02E8DE4B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690.74</c:v>
                </c:pt>
                <c:pt idx="1">
                  <c:v>880.31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5-4E1E-88B9-7DFF7EF6A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1196.58</c:v>
                </c:pt>
                <c:pt idx="1">
                  <c:v>776.75</c:v>
                </c:pt>
                <c:pt idx="2">
                  <c:v>438.26</c:v>
                </c:pt>
                <c:pt idx="3">
                  <c:v>506.14</c:v>
                </c:pt>
                <c:pt idx="4">
                  <c:v>544.96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5-4E1E-88B9-7DFF7EF6A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97.7</c:v>
                </c:pt>
                <c:pt idx="1">
                  <c:v>52.13</c:v>
                </c:pt>
                <c:pt idx="2">
                  <c:v>100</c:v>
                </c:pt>
                <c:pt idx="3">
                  <c:v>95.92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9-4012-8328-D883CCC3C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38.28</c:v>
                </c:pt>
                <c:pt idx="1">
                  <c:v>38.49</c:v>
                </c:pt>
                <c:pt idx="2">
                  <c:v>39.86</c:v>
                </c:pt>
                <c:pt idx="3">
                  <c:v>35.86</c:v>
                </c:pt>
                <c:pt idx="4">
                  <c:v>42.51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9-4012-8328-D883CCC3C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215.23</c:v>
                </c:pt>
                <c:pt idx="1">
                  <c:v>412.27</c:v>
                </c:pt>
                <c:pt idx="2">
                  <c:v>205.66</c:v>
                </c:pt>
                <c:pt idx="3">
                  <c:v>220.59</c:v>
                </c:pt>
                <c:pt idx="4">
                  <c:v>210.75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1-4F1D-B8BB-8BADA2BA6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468.36</c:v>
                </c:pt>
                <c:pt idx="1">
                  <c:v>479.21</c:v>
                </c:pt>
                <c:pt idx="2">
                  <c:v>451.49</c:v>
                </c:pt>
                <c:pt idx="3">
                  <c:v>448.63</c:v>
                </c:pt>
                <c:pt idx="4">
                  <c:v>447.34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1-4F1D-B8BB-8BADA2BA6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【572.59】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【89.97】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【40.60】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【440.91】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【42.78】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石川県　穴水町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0" t="s">
        <v>9</v>
      </c>
      <c r="C7" s="70"/>
      <c r="D7" s="70"/>
      <c r="E7" s="70"/>
      <c r="F7" s="70"/>
      <c r="G7" s="70"/>
      <c r="H7" s="70"/>
      <c r="I7" s="70" t="s">
        <v>14</v>
      </c>
      <c r="J7" s="70"/>
      <c r="K7" s="70"/>
      <c r="L7" s="70"/>
      <c r="M7" s="70"/>
      <c r="N7" s="70"/>
      <c r="O7" s="70"/>
      <c r="P7" s="70" t="s">
        <v>5</v>
      </c>
      <c r="Q7" s="70"/>
      <c r="R7" s="70"/>
      <c r="S7" s="70"/>
      <c r="T7" s="70"/>
      <c r="U7" s="70"/>
      <c r="V7" s="70"/>
      <c r="W7" s="70" t="s">
        <v>4</v>
      </c>
      <c r="X7" s="70"/>
      <c r="Y7" s="70"/>
      <c r="Z7" s="70"/>
      <c r="AA7" s="70"/>
      <c r="AB7" s="70"/>
      <c r="AC7" s="70"/>
      <c r="AD7" s="70" t="s">
        <v>8</v>
      </c>
      <c r="AE7" s="70"/>
      <c r="AF7" s="70"/>
      <c r="AG7" s="70"/>
      <c r="AH7" s="70"/>
      <c r="AI7" s="70"/>
      <c r="AJ7" s="70"/>
      <c r="AK7" s="3"/>
      <c r="AL7" s="70" t="s">
        <v>16</v>
      </c>
      <c r="AM7" s="70"/>
      <c r="AN7" s="70"/>
      <c r="AO7" s="70"/>
      <c r="AP7" s="70"/>
      <c r="AQ7" s="70"/>
      <c r="AR7" s="70"/>
      <c r="AS7" s="70"/>
      <c r="AT7" s="70" t="s">
        <v>10</v>
      </c>
      <c r="AU7" s="70"/>
      <c r="AV7" s="70"/>
      <c r="AW7" s="70"/>
      <c r="AX7" s="70"/>
      <c r="AY7" s="70"/>
      <c r="AZ7" s="70"/>
      <c r="BA7" s="70"/>
      <c r="BB7" s="70" t="s">
        <v>17</v>
      </c>
      <c r="BC7" s="70"/>
      <c r="BD7" s="70"/>
      <c r="BE7" s="70"/>
      <c r="BF7" s="70"/>
      <c r="BG7" s="70"/>
      <c r="BH7" s="70"/>
      <c r="BI7" s="70"/>
      <c r="BJ7" s="3"/>
      <c r="BK7" s="3"/>
      <c r="BL7" s="15" t="s">
        <v>18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73" t="str">
        <f>データ!I6</f>
        <v>法非適用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林業集落排水</v>
      </c>
      <c r="Q8" s="73"/>
      <c r="R8" s="73"/>
      <c r="S8" s="73"/>
      <c r="T8" s="73"/>
      <c r="U8" s="73"/>
      <c r="V8" s="73"/>
      <c r="W8" s="73" t="str">
        <f>データ!L6</f>
        <v>G2</v>
      </c>
      <c r="X8" s="73"/>
      <c r="Y8" s="73"/>
      <c r="Z8" s="73"/>
      <c r="AA8" s="73"/>
      <c r="AB8" s="73"/>
      <c r="AC8" s="73"/>
      <c r="AD8" s="74" t="str">
        <f>データ!$M$6</f>
        <v>非設置</v>
      </c>
      <c r="AE8" s="74"/>
      <c r="AF8" s="74"/>
      <c r="AG8" s="74"/>
      <c r="AH8" s="74"/>
      <c r="AI8" s="74"/>
      <c r="AJ8" s="74"/>
      <c r="AK8" s="3"/>
      <c r="AL8" s="63">
        <f>データ!S6</f>
        <v>8114</v>
      </c>
      <c r="AM8" s="63"/>
      <c r="AN8" s="63"/>
      <c r="AO8" s="63"/>
      <c r="AP8" s="63"/>
      <c r="AQ8" s="63"/>
      <c r="AR8" s="63"/>
      <c r="AS8" s="63"/>
      <c r="AT8" s="64">
        <f>データ!T6</f>
        <v>183.21</v>
      </c>
      <c r="AU8" s="64"/>
      <c r="AV8" s="64"/>
      <c r="AW8" s="64"/>
      <c r="AX8" s="64"/>
      <c r="AY8" s="64"/>
      <c r="AZ8" s="64"/>
      <c r="BA8" s="64"/>
      <c r="BB8" s="64">
        <f>データ!U6</f>
        <v>44.29</v>
      </c>
      <c r="BC8" s="64"/>
      <c r="BD8" s="64"/>
      <c r="BE8" s="64"/>
      <c r="BF8" s="64"/>
      <c r="BG8" s="64"/>
      <c r="BH8" s="64"/>
      <c r="BI8" s="64"/>
      <c r="BJ8" s="3"/>
      <c r="BK8" s="3"/>
      <c r="BL8" s="68" t="s">
        <v>15</v>
      </c>
      <c r="BM8" s="69"/>
      <c r="BN8" s="17" t="s">
        <v>20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70" t="s">
        <v>1</v>
      </c>
      <c r="C9" s="70"/>
      <c r="D9" s="70"/>
      <c r="E9" s="70"/>
      <c r="F9" s="70"/>
      <c r="G9" s="70"/>
      <c r="H9" s="70"/>
      <c r="I9" s="70" t="s">
        <v>21</v>
      </c>
      <c r="J9" s="70"/>
      <c r="K9" s="70"/>
      <c r="L9" s="70"/>
      <c r="M9" s="70"/>
      <c r="N9" s="70"/>
      <c r="O9" s="70"/>
      <c r="P9" s="70" t="s">
        <v>23</v>
      </c>
      <c r="Q9" s="70"/>
      <c r="R9" s="70"/>
      <c r="S9" s="70"/>
      <c r="T9" s="70"/>
      <c r="U9" s="70"/>
      <c r="V9" s="70"/>
      <c r="W9" s="70" t="s">
        <v>26</v>
      </c>
      <c r="X9" s="70"/>
      <c r="Y9" s="70"/>
      <c r="Z9" s="70"/>
      <c r="AA9" s="70"/>
      <c r="AB9" s="70"/>
      <c r="AC9" s="70"/>
      <c r="AD9" s="70" t="s">
        <v>0</v>
      </c>
      <c r="AE9" s="70"/>
      <c r="AF9" s="70"/>
      <c r="AG9" s="70"/>
      <c r="AH9" s="70"/>
      <c r="AI9" s="70"/>
      <c r="AJ9" s="70"/>
      <c r="AK9" s="3"/>
      <c r="AL9" s="70" t="s">
        <v>28</v>
      </c>
      <c r="AM9" s="70"/>
      <c r="AN9" s="70"/>
      <c r="AO9" s="70"/>
      <c r="AP9" s="70"/>
      <c r="AQ9" s="70"/>
      <c r="AR9" s="70"/>
      <c r="AS9" s="70"/>
      <c r="AT9" s="70" t="s">
        <v>29</v>
      </c>
      <c r="AU9" s="70"/>
      <c r="AV9" s="70"/>
      <c r="AW9" s="70"/>
      <c r="AX9" s="70"/>
      <c r="AY9" s="70"/>
      <c r="AZ9" s="70"/>
      <c r="BA9" s="70"/>
      <c r="BB9" s="70" t="s">
        <v>30</v>
      </c>
      <c r="BC9" s="70"/>
      <c r="BD9" s="70"/>
      <c r="BE9" s="70"/>
      <c r="BF9" s="70"/>
      <c r="BG9" s="70"/>
      <c r="BH9" s="70"/>
      <c r="BI9" s="70"/>
      <c r="BJ9" s="3"/>
      <c r="BK9" s="3"/>
      <c r="BL9" s="71" t="s">
        <v>33</v>
      </c>
      <c r="BM9" s="72"/>
      <c r="BN9" s="18" t="s">
        <v>34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64" t="str">
        <f>データ!N6</f>
        <v>-</v>
      </c>
      <c r="C10" s="64"/>
      <c r="D10" s="64"/>
      <c r="E10" s="64"/>
      <c r="F10" s="64"/>
      <c r="G10" s="64"/>
      <c r="H10" s="64"/>
      <c r="I10" s="64" t="str">
        <f>データ!O6</f>
        <v>該当数値なし</v>
      </c>
      <c r="J10" s="64"/>
      <c r="K10" s="64"/>
      <c r="L10" s="64"/>
      <c r="M10" s="64"/>
      <c r="N10" s="64"/>
      <c r="O10" s="64"/>
      <c r="P10" s="64">
        <f>データ!P6</f>
        <v>0.98</v>
      </c>
      <c r="Q10" s="64"/>
      <c r="R10" s="64"/>
      <c r="S10" s="64"/>
      <c r="T10" s="64"/>
      <c r="U10" s="64"/>
      <c r="V10" s="64"/>
      <c r="W10" s="64">
        <f>データ!Q6</f>
        <v>93.46</v>
      </c>
      <c r="X10" s="64"/>
      <c r="Y10" s="64"/>
      <c r="Z10" s="64"/>
      <c r="AA10" s="64"/>
      <c r="AB10" s="64"/>
      <c r="AC10" s="64"/>
      <c r="AD10" s="63">
        <f>データ!R6</f>
        <v>3960</v>
      </c>
      <c r="AE10" s="63"/>
      <c r="AF10" s="63"/>
      <c r="AG10" s="63"/>
      <c r="AH10" s="63"/>
      <c r="AI10" s="63"/>
      <c r="AJ10" s="63"/>
      <c r="AK10" s="2"/>
      <c r="AL10" s="63">
        <f>データ!V6</f>
        <v>78</v>
      </c>
      <c r="AM10" s="63"/>
      <c r="AN10" s="63"/>
      <c r="AO10" s="63"/>
      <c r="AP10" s="63"/>
      <c r="AQ10" s="63"/>
      <c r="AR10" s="63"/>
      <c r="AS10" s="63"/>
      <c r="AT10" s="64">
        <f>データ!W6</f>
        <v>0.08</v>
      </c>
      <c r="AU10" s="64"/>
      <c r="AV10" s="64"/>
      <c r="AW10" s="64"/>
      <c r="AX10" s="64"/>
      <c r="AY10" s="64"/>
      <c r="AZ10" s="64"/>
      <c r="BA10" s="64"/>
      <c r="BB10" s="64">
        <f>データ!X6</f>
        <v>975</v>
      </c>
      <c r="BC10" s="64"/>
      <c r="BD10" s="64"/>
      <c r="BE10" s="64"/>
      <c r="BF10" s="64"/>
      <c r="BG10" s="64"/>
      <c r="BH10" s="64"/>
      <c r="BI10" s="64"/>
      <c r="BJ10" s="2"/>
      <c r="BK10" s="2"/>
      <c r="BL10" s="65" t="s">
        <v>36</v>
      </c>
      <c r="BM10" s="66"/>
      <c r="BN10" s="19" t="s">
        <v>37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38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43" t="s">
        <v>40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49" t="s">
        <v>113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43" t="s">
        <v>41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49" t="s">
        <v>114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60" t="s">
        <v>11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43" t="s">
        <v>12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49" t="s">
        <v>115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" t="s">
        <v>43</v>
      </c>
    </row>
    <row r="84" spans="1:78" x14ac:dyDescent="0.15">
      <c r="C84" s="2"/>
    </row>
    <row r="85" spans="1:78" hidden="1" x14ac:dyDescent="0.15">
      <c r="B85" s="6" t="s">
        <v>44</v>
      </c>
      <c r="C85" s="6"/>
      <c r="D85" s="6"/>
      <c r="E85" s="6" t="s">
        <v>45</v>
      </c>
      <c r="F85" s="6" t="s">
        <v>47</v>
      </c>
      <c r="G85" s="6" t="s">
        <v>48</v>
      </c>
      <c r="H85" s="6" t="s">
        <v>42</v>
      </c>
      <c r="I85" s="6" t="s">
        <v>13</v>
      </c>
      <c r="J85" s="6" t="s">
        <v>49</v>
      </c>
      <c r="K85" s="6" t="s">
        <v>50</v>
      </c>
      <c r="L85" s="6" t="s">
        <v>31</v>
      </c>
      <c r="M85" s="6" t="s">
        <v>35</v>
      </c>
      <c r="N85" s="6" t="s">
        <v>51</v>
      </c>
      <c r="O85" s="6" t="s">
        <v>52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39</v>
      </c>
      <c r="G86" s="6" t="s">
        <v>39</v>
      </c>
      <c r="H86" s="6" t="str">
        <f>データ!BP6</f>
        <v>【572.59】</v>
      </c>
      <c r="I86" s="6" t="str">
        <f>データ!CA6</f>
        <v>【42.78】</v>
      </c>
      <c r="J86" s="6" t="str">
        <f>データ!CL6</f>
        <v>【440.91】</v>
      </c>
      <c r="K86" s="6" t="str">
        <f>データ!CW6</f>
        <v>【40.60】</v>
      </c>
      <c r="L86" s="6" t="str">
        <f>データ!DH6</f>
        <v>【89.97】</v>
      </c>
      <c r="M86" s="6" t="s">
        <v>39</v>
      </c>
      <c r="N86" s="6" t="s">
        <v>39</v>
      </c>
      <c r="O86" s="6" t="str">
        <f>データ!EO6</f>
        <v>【0.00】</v>
      </c>
    </row>
  </sheetData>
  <sheetProtection algorithmName="SHA-512" hashValue="VUVao5Dxe6o5oEQhfm/dAD/UeuMkyXqKcpVz0smXHa4HD8H0xsNfO9FueFIeJJ5di/ZqFElYeNTnr8/bl0JeuA==" saltValue="DUhYFrk2GmoB2Miat1Qq2Q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L64:BZ65"/>
    <mergeCell ref="BL16:BZ44"/>
    <mergeCell ref="BL47:BZ63"/>
    <mergeCell ref="BL66:BZ82"/>
    <mergeCell ref="BL11:BZ13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54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5" x14ac:dyDescent="0.15">
      <c r="A2" s="28" t="s">
        <v>56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19</v>
      </c>
      <c r="B3" s="30" t="s">
        <v>32</v>
      </c>
      <c r="C3" s="30" t="s">
        <v>58</v>
      </c>
      <c r="D3" s="30" t="s">
        <v>59</v>
      </c>
      <c r="E3" s="30" t="s">
        <v>7</v>
      </c>
      <c r="F3" s="30" t="s">
        <v>6</v>
      </c>
      <c r="G3" s="30" t="s">
        <v>22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11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5" x14ac:dyDescent="0.15">
      <c r="A4" s="28" t="s">
        <v>60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83" t="s">
        <v>24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46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27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61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3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62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64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65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66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67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68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5" x14ac:dyDescent="0.15">
      <c r="A5" s="28" t="s">
        <v>69</v>
      </c>
      <c r="B5" s="32"/>
      <c r="C5" s="32"/>
      <c r="D5" s="32"/>
      <c r="E5" s="32"/>
      <c r="F5" s="32"/>
      <c r="G5" s="32"/>
      <c r="H5" s="37" t="s">
        <v>57</v>
      </c>
      <c r="I5" s="37" t="s">
        <v>70</v>
      </c>
      <c r="J5" s="37" t="s">
        <v>71</v>
      </c>
      <c r="K5" s="37" t="s">
        <v>72</v>
      </c>
      <c r="L5" s="37" t="s">
        <v>73</v>
      </c>
      <c r="M5" s="37" t="s">
        <v>8</v>
      </c>
      <c r="N5" s="37" t="s">
        <v>74</v>
      </c>
      <c r="O5" s="37" t="s">
        <v>75</v>
      </c>
      <c r="P5" s="37" t="s">
        <v>76</v>
      </c>
      <c r="Q5" s="37" t="s">
        <v>77</v>
      </c>
      <c r="R5" s="37" t="s">
        <v>78</v>
      </c>
      <c r="S5" s="37" t="s">
        <v>79</v>
      </c>
      <c r="T5" s="37" t="s">
        <v>80</v>
      </c>
      <c r="U5" s="37" t="s">
        <v>63</v>
      </c>
      <c r="V5" s="37" t="s">
        <v>81</v>
      </c>
      <c r="W5" s="37" t="s">
        <v>82</v>
      </c>
      <c r="X5" s="37" t="s">
        <v>83</v>
      </c>
      <c r="Y5" s="37" t="s">
        <v>84</v>
      </c>
      <c r="Z5" s="37" t="s">
        <v>85</v>
      </c>
      <c r="AA5" s="37" t="s">
        <v>86</v>
      </c>
      <c r="AB5" s="37" t="s">
        <v>87</v>
      </c>
      <c r="AC5" s="37" t="s">
        <v>88</v>
      </c>
      <c r="AD5" s="37" t="s">
        <v>89</v>
      </c>
      <c r="AE5" s="37" t="s">
        <v>91</v>
      </c>
      <c r="AF5" s="37" t="s">
        <v>92</v>
      </c>
      <c r="AG5" s="37" t="s">
        <v>93</v>
      </c>
      <c r="AH5" s="37" t="s">
        <v>94</v>
      </c>
      <c r="AI5" s="37" t="s">
        <v>44</v>
      </c>
      <c r="AJ5" s="37" t="s">
        <v>84</v>
      </c>
      <c r="AK5" s="37" t="s">
        <v>85</v>
      </c>
      <c r="AL5" s="37" t="s">
        <v>86</v>
      </c>
      <c r="AM5" s="37" t="s">
        <v>87</v>
      </c>
      <c r="AN5" s="37" t="s">
        <v>88</v>
      </c>
      <c r="AO5" s="37" t="s">
        <v>89</v>
      </c>
      <c r="AP5" s="37" t="s">
        <v>91</v>
      </c>
      <c r="AQ5" s="37" t="s">
        <v>92</v>
      </c>
      <c r="AR5" s="37" t="s">
        <v>93</v>
      </c>
      <c r="AS5" s="37" t="s">
        <v>94</v>
      </c>
      <c r="AT5" s="37" t="s">
        <v>90</v>
      </c>
      <c r="AU5" s="37" t="s">
        <v>84</v>
      </c>
      <c r="AV5" s="37" t="s">
        <v>85</v>
      </c>
      <c r="AW5" s="37" t="s">
        <v>86</v>
      </c>
      <c r="AX5" s="37" t="s">
        <v>87</v>
      </c>
      <c r="AY5" s="37" t="s">
        <v>88</v>
      </c>
      <c r="AZ5" s="37" t="s">
        <v>89</v>
      </c>
      <c r="BA5" s="37" t="s">
        <v>91</v>
      </c>
      <c r="BB5" s="37" t="s">
        <v>92</v>
      </c>
      <c r="BC5" s="37" t="s">
        <v>93</v>
      </c>
      <c r="BD5" s="37" t="s">
        <v>94</v>
      </c>
      <c r="BE5" s="37" t="s">
        <v>90</v>
      </c>
      <c r="BF5" s="37" t="s">
        <v>84</v>
      </c>
      <c r="BG5" s="37" t="s">
        <v>85</v>
      </c>
      <c r="BH5" s="37" t="s">
        <v>86</v>
      </c>
      <c r="BI5" s="37" t="s">
        <v>87</v>
      </c>
      <c r="BJ5" s="37" t="s">
        <v>88</v>
      </c>
      <c r="BK5" s="37" t="s">
        <v>89</v>
      </c>
      <c r="BL5" s="37" t="s">
        <v>91</v>
      </c>
      <c r="BM5" s="37" t="s">
        <v>92</v>
      </c>
      <c r="BN5" s="37" t="s">
        <v>93</v>
      </c>
      <c r="BO5" s="37" t="s">
        <v>94</v>
      </c>
      <c r="BP5" s="37" t="s">
        <v>90</v>
      </c>
      <c r="BQ5" s="37" t="s">
        <v>84</v>
      </c>
      <c r="BR5" s="37" t="s">
        <v>85</v>
      </c>
      <c r="BS5" s="37" t="s">
        <v>86</v>
      </c>
      <c r="BT5" s="37" t="s">
        <v>87</v>
      </c>
      <c r="BU5" s="37" t="s">
        <v>88</v>
      </c>
      <c r="BV5" s="37" t="s">
        <v>89</v>
      </c>
      <c r="BW5" s="37" t="s">
        <v>91</v>
      </c>
      <c r="BX5" s="37" t="s">
        <v>92</v>
      </c>
      <c r="BY5" s="37" t="s">
        <v>93</v>
      </c>
      <c r="BZ5" s="37" t="s">
        <v>94</v>
      </c>
      <c r="CA5" s="37" t="s">
        <v>90</v>
      </c>
      <c r="CB5" s="37" t="s">
        <v>84</v>
      </c>
      <c r="CC5" s="37" t="s">
        <v>85</v>
      </c>
      <c r="CD5" s="37" t="s">
        <v>86</v>
      </c>
      <c r="CE5" s="37" t="s">
        <v>87</v>
      </c>
      <c r="CF5" s="37" t="s">
        <v>88</v>
      </c>
      <c r="CG5" s="37" t="s">
        <v>89</v>
      </c>
      <c r="CH5" s="37" t="s">
        <v>91</v>
      </c>
      <c r="CI5" s="37" t="s">
        <v>92</v>
      </c>
      <c r="CJ5" s="37" t="s">
        <v>93</v>
      </c>
      <c r="CK5" s="37" t="s">
        <v>94</v>
      </c>
      <c r="CL5" s="37" t="s">
        <v>90</v>
      </c>
      <c r="CM5" s="37" t="s">
        <v>84</v>
      </c>
      <c r="CN5" s="37" t="s">
        <v>85</v>
      </c>
      <c r="CO5" s="37" t="s">
        <v>86</v>
      </c>
      <c r="CP5" s="37" t="s">
        <v>87</v>
      </c>
      <c r="CQ5" s="37" t="s">
        <v>88</v>
      </c>
      <c r="CR5" s="37" t="s">
        <v>89</v>
      </c>
      <c r="CS5" s="37" t="s">
        <v>91</v>
      </c>
      <c r="CT5" s="37" t="s">
        <v>92</v>
      </c>
      <c r="CU5" s="37" t="s">
        <v>93</v>
      </c>
      <c r="CV5" s="37" t="s">
        <v>94</v>
      </c>
      <c r="CW5" s="37" t="s">
        <v>90</v>
      </c>
      <c r="CX5" s="37" t="s">
        <v>84</v>
      </c>
      <c r="CY5" s="37" t="s">
        <v>85</v>
      </c>
      <c r="CZ5" s="37" t="s">
        <v>86</v>
      </c>
      <c r="DA5" s="37" t="s">
        <v>87</v>
      </c>
      <c r="DB5" s="37" t="s">
        <v>88</v>
      </c>
      <c r="DC5" s="37" t="s">
        <v>89</v>
      </c>
      <c r="DD5" s="37" t="s">
        <v>91</v>
      </c>
      <c r="DE5" s="37" t="s">
        <v>92</v>
      </c>
      <c r="DF5" s="37" t="s">
        <v>93</v>
      </c>
      <c r="DG5" s="37" t="s">
        <v>94</v>
      </c>
      <c r="DH5" s="37" t="s">
        <v>90</v>
      </c>
      <c r="DI5" s="37" t="s">
        <v>84</v>
      </c>
      <c r="DJ5" s="37" t="s">
        <v>85</v>
      </c>
      <c r="DK5" s="37" t="s">
        <v>86</v>
      </c>
      <c r="DL5" s="37" t="s">
        <v>87</v>
      </c>
      <c r="DM5" s="37" t="s">
        <v>88</v>
      </c>
      <c r="DN5" s="37" t="s">
        <v>89</v>
      </c>
      <c r="DO5" s="37" t="s">
        <v>91</v>
      </c>
      <c r="DP5" s="37" t="s">
        <v>92</v>
      </c>
      <c r="DQ5" s="37" t="s">
        <v>93</v>
      </c>
      <c r="DR5" s="37" t="s">
        <v>94</v>
      </c>
      <c r="DS5" s="37" t="s">
        <v>90</v>
      </c>
      <c r="DT5" s="37" t="s">
        <v>84</v>
      </c>
      <c r="DU5" s="37" t="s">
        <v>85</v>
      </c>
      <c r="DV5" s="37" t="s">
        <v>86</v>
      </c>
      <c r="DW5" s="37" t="s">
        <v>87</v>
      </c>
      <c r="DX5" s="37" t="s">
        <v>88</v>
      </c>
      <c r="DY5" s="37" t="s">
        <v>89</v>
      </c>
      <c r="DZ5" s="37" t="s">
        <v>91</v>
      </c>
      <c r="EA5" s="37" t="s">
        <v>92</v>
      </c>
      <c r="EB5" s="37" t="s">
        <v>93</v>
      </c>
      <c r="EC5" s="37" t="s">
        <v>94</v>
      </c>
      <c r="ED5" s="37" t="s">
        <v>90</v>
      </c>
      <c r="EE5" s="37" t="s">
        <v>84</v>
      </c>
      <c r="EF5" s="37" t="s">
        <v>85</v>
      </c>
      <c r="EG5" s="37" t="s">
        <v>86</v>
      </c>
      <c r="EH5" s="37" t="s">
        <v>87</v>
      </c>
      <c r="EI5" s="37" t="s">
        <v>88</v>
      </c>
      <c r="EJ5" s="37" t="s">
        <v>89</v>
      </c>
      <c r="EK5" s="37" t="s">
        <v>91</v>
      </c>
      <c r="EL5" s="37" t="s">
        <v>92</v>
      </c>
      <c r="EM5" s="37" t="s">
        <v>93</v>
      </c>
      <c r="EN5" s="37" t="s">
        <v>94</v>
      </c>
      <c r="EO5" s="37" t="s">
        <v>90</v>
      </c>
    </row>
    <row r="6" spans="1:145" s="27" customFormat="1" x14ac:dyDescent="0.15">
      <c r="A6" s="28" t="s">
        <v>95</v>
      </c>
      <c r="B6" s="33">
        <f t="shared" ref="B6:X6" si="1">B7</f>
        <v>2019</v>
      </c>
      <c r="C6" s="33">
        <f t="shared" si="1"/>
        <v>174611</v>
      </c>
      <c r="D6" s="33">
        <f t="shared" si="1"/>
        <v>47</v>
      </c>
      <c r="E6" s="33">
        <f t="shared" si="1"/>
        <v>17</v>
      </c>
      <c r="F6" s="33">
        <f t="shared" si="1"/>
        <v>7</v>
      </c>
      <c r="G6" s="33">
        <f t="shared" si="1"/>
        <v>0</v>
      </c>
      <c r="H6" s="33" t="str">
        <f t="shared" si="1"/>
        <v>石川県　穴水町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林業集落排水</v>
      </c>
      <c r="L6" s="33" t="str">
        <f t="shared" si="1"/>
        <v>G2</v>
      </c>
      <c r="M6" s="33" t="str">
        <f t="shared" si="1"/>
        <v>非設置</v>
      </c>
      <c r="N6" s="38" t="str">
        <f t="shared" si="1"/>
        <v>-</v>
      </c>
      <c r="O6" s="38" t="str">
        <f t="shared" si="1"/>
        <v>該当数値なし</v>
      </c>
      <c r="P6" s="38">
        <f t="shared" si="1"/>
        <v>0.98</v>
      </c>
      <c r="Q6" s="38">
        <f t="shared" si="1"/>
        <v>93.46</v>
      </c>
      <c r="R6" s="38">
        <f t="shared" si="1"/>
        <v>3960</v>
      </c>
      <c r="S6" s="38">
        <f t="shared" si="1"/>
        <v>8114</v>
      </c>
      <c r="T6" s="38">
        <f t="shared" si="1"/>
        <v>183.21</v>
      </c>
      <c r="U6" s="38">
        <f t="shared" si="1"/>
        <v>44.29</v>
      </c>
      <c r="V6" s="38">
        <f t="shared" si="1"/>
        <v>78</v>
      </c>
      <c r="W6" s="38">
        <f t="shared" si="1"/>
        <v>0.08</v>
      </c>
      <c r="X6" s="38">
        <f t="shared" si="1"/>
        <v>975</v>
      </c>
      <c r="Y6" s="42">
        <f t="shared" ref="Y6:AH6" si="2">IF(Y7="",NA(),Y7)</f>
        <v>75.2</v>
      </c>
      <c r="Z6" s="42">
        <f t="shared" si="2"/>
        <v>103.54</v>
      </c>
      <c r="AA6" s="42">
        <f t="shared" si="2"/>
        <v>80.78</v>
      </c>
      <c r="AB6" s="42">
        <f t="shared" si="2"/>
        <v>76.62</v>
      </c>
      <c r="AC6" s="42">
        <f t="shared" si="2"/>
        <v>73.64</v>
      </c>
      <c r="AD6" s="38" t="e">
        <f t="shared" si="2"/>
        <v>#N/A</v>
      </c>
      <c r="AE6" s="38" t="e">
        <f t="shared" si="2"/>
        <v>#N/A</v>
      </c>
      <c r="AF6" s="38" t="e">
        <f t="shared" si="2"/>
        <v>#N/A</v>
      </c>
      <c r="AG6" s="38" t="e">
        <f t="shared" si="2"/>
        <v>#N/A</v>
      </c>
      <c r="AH6" s="38" t="e">
        <f t="shared" si="2"/>
        <v>#N/A</v>
      </c>
      <c r="AI6" s="38" t="str">
        <f>IF(AI7="","",IF(AI7="-","【-】","【"&amp;SUBSTITUTE(TEXT(AI7,"#,##0.00"),"-","△")&amp;"】"))</f>
        <v/>
      </c>
      <c r="AJ6" s="38" t="e">
        <f t="shared" ref="AJ6:AS6" si="3">IF(AJ7="",NA(),AJ7)</f>
        <v>#N/A</v>
      </c>
      <c r="AK6" s="38" t="e">
        <f t="shared" si="3"/>
        <v>#N/A</v>
      </c>
      <c r="AL6" s="38" t="e">
        <f t="shared" si="3"/>
        <v>#N/A</v>
      </c>
      <c r="AM6" s="38" t="e">
        <f t="shared" si="3"/>
        <v>#N/A</v>
      </c>
      <c r="AN6" s="38" t="e">
        <f t="shared" si="3"/>
        <v>#N/A</v>
      </c>
      <c r="AO6" s="38" t="e">
        <f t="shared" si="3"/>
        <v>#N/A</v>
      </c>
      <c r="AP6" s="38" t="e">
        <f t="shared" si="3"/>
        <v>#N/A</v>
      </c>
      <c r="AQ6" s="38" t="e">
        <f t="shared" si="3"/>
        <v>#N/A</v>
      </c>
      <c r="AR6" s="38" t="e">
        <f t="shared" si="3"/>
        <v>#N/A</v>
      </c>
      <c r="AS6" s="38" t="e">
        <f t="shared" si="3"/>
        <v>#N/A</v>
      </c>
      <c r="AT6" s="38" t="str">
        <f>IF(AT7="","",IF(AT7="-","【-】","【"&amp;SUBSTITUTE(TEXT(AT7,"#,##0.00"),"-","△")&amp;"】"))</f>
        <v/>
      </c>
      <c r="AU6" s="38" t="e">
        <f t="shared" ref="AU6:BD6" si="4">IF(AU7="",NA(),AU7)</f>
        <v>#N/A</v>
      </c>
      <c r="AV6" s="38" t="e">
        <f t="shared" si="4"/>
        <v>#N/A</v>
      </c>
      <c r="AW6" s="38" t="e">
        <f t="shared" si="4"/>
        <v>#N/A</v>
      </c>
      <c r="AX6" s="38" t="e">
        <f t="shared" si="4"/>
        <v>#N/A</v>
      </c>
      <c r="AY6" s="38" t="e">
        <f t="shared" si="4"/>
        <v>#N/A</v>
      </c>
      <c r="AZ6" s="38" t="e">
        <f t="shared" si="4"/>
        <v>#N/A</v>
      </c>
      <c r="BA6" s="38" t="e">
        <f t="shared" si="4"/>
        <v>#N/A</v>
      </c>
      <c r="BB6" s="38" t="e">
        <f t="shared" si="4"/>
        <v>#N/A</v>
      </c>
      <c r="BC6" s="38" t="e">
        <f t="shared" si="4"/>
        <v>#N/A</v>
      </c>
      <c r="BD6" s="38" t="e">
        <f t="shared" si="4"/>
        <v>#N/A</v>
      </c>
      <c r="BE6" s="38" t="str">
        <f>IF(BE7="","",IF(BE7="-","【-】","【"&amp;SUBSTITUTE(TEXT(BE7,"#,##0.00"),"-","△")&amp;"】"))</f>
        <v/>
      </c>
      <c r="BF6" s="42">
        <f t="shared" ref="BF6:BO6" si="5">IF(BF7="",NA(),BF7)</f>
        <v>690.74</v>
      </c>
      <c r="BG6" s="42">
        <f t="shared" si="5"/>
        <v>880.31</v>
      </c>
      <c r="BH6" s="38">
        <f t="shared" si="5"/>
        <v>0</v>
      </c>
      <c r="BI6" s="38">
        <f t="shared" si="5"/>
        <v>0</v>
      </c>
      <c r="BJ6" s="38">
        <f t="shared" si="5"/>
        <v>0</v>
      </c>
      <c r="BK6" s="42">
        <f t="shared" si="5"/>
        <v>1196.58</v>
      </c>
      <c r="BL6" s="42">
        <f t="shared" si="5"/>
        <v>776.75</v>
      </c>
      <c r="BM6" s="42">
        <f t="shared" si="5"/>
        <v>438.26</v>
      </c>
      <c r="BN6" s="42">
        <f t="shared" si="5"/>
        <v>506.14</v>
      </c>
      <c r="BO6" s="42">
        <f t="shared" si="5"/>
        <v>544.96</v>
      </c>
      <c r="BP6" s="38" t="str">
        <f>IF(BP7="","",IF(BP7="-","【-】","【"&amp;SUBSTITUTE(TEXT(BP7,"#,##0.00"),"-","△")&amp;"】"))</f>
        <v>【572.59】</v>
      </c>
      <c r="BQ6" s="42">
        <f t="shared" ref="BQ6:BZ6" si="6">IF(BQ7="",NA(),BQ7)</f>
        <v>97.7</v>
      </c>
      <c r="BR6" s="42">
        <f t="shared" si="6"/>
        <v>52.13</v>
      </c>
      <c r="BS6" s="42">
        <f t="shared" si="6"/>
        <v>100</v>
      </c>
      <c r="BT6" s="42">
        <f t="shared" si="6"/>
        <v>95.92</v>
      </c>
      <c r="BU6" s="42">
        <f t="shared" si="6"/>
        <v>100</v>
      </c>
      <c r="BV6" s="42">
        <f t="shared" si="6"/>
        <v>38.28</v>
      </c>
      <c r="BW6" s="42">
        <f t="shared" si="6"/>
        <v>38.49</v>
      </c>
      <c r="BX6" s="42">
        <f t="shared" si="6"/>
        <v>39.86</v>
      </c>
      <c r="BY6" s="42">
        <f t="shared" si="6"/>
        <v>35.86</v>
      </c>
      <c r="BZ6" s="42">
        <f t="shared" si="6"/>
        <v>42.51</v>
      </c>
      <c r="CA6" s="38" t="str">
        <f>IF(CA7="","",IF(CA7="-","【-】","【"&amp;SUBSTITUTE(TEXT(CA7,"#,##0.00"),"-","△")&amp;"】"))</f>
        <v>【42.78】</v>
      </c>
      <c r="CB6" s="42">
        <f t="shared" ref="CB6:CK6" si="7">IF(CB7="",NA(),CB7)</f>
        <v>215.23</v>
      </c>
      <c r="CC6" s="42">
        <f t="shared" si="7"/>
        <v>412.27</v>
      </c>
      <c r="CD6" s="42">
        <f t="shared" si="7"/>
        <v>205.66</v>
      </c>
      <c r="CE6" s="42">
        <f t="shared" si="7"/>
        <v>220.59</v>
      </c>
      <c r="CF6" s="42">
        <f t="shared" si="7"/>
        <v>210.75</v>
      </c>
      <c r="CG6" s="42">
        <f t="shared" si="7"/>
        <v>468.36</v>
      </c>
      <c r="CH6" s="42">
        <f t="shared" si="7"/>
        <v>479.21</v>
      </c>
      <c r="CI6" s="42">
        <f t="shared" si="7"/>
        <v>451.49</v>
      </c>
      <c r="CJ6" s="42">
        <f t="shared" si="7"/>
        <v>448.63</v>
      </c>
      <c r="CK6" s="42">
        <f t="shared" si="7"/>
        <v>447.34</v>
      </c>
      <c r="CL6" s="38" t="str">
        <f>IF(CL7="","",IF(CL7="-","【-】","【"&amp;SUBSTITUTE(TEXT(CL7,"#,##0.00"),"-","△")&amp;"】"))</f>
        <v>【440.91】</v>
      </c>
      <c r="CM6" s="42">
        <f t="shared" ref="CM6:CV6" si="8">IF(CM7="",NA(),CM7)</f>
        <v>54.29</v>
      </c>
      <c r="CN6" s="42">
        <f t="shared" si="8"/>
        <v>54.29</v>
      </c>
      <c r="CO6" s="42">
        <f t="shared" si="8"/>
        <v>54.29</v>
      </c>
      <c r="CP6" s="42">
        <f t="shared" si="8"/>
        <v>51.43</v>
      </c>
      <c r="CQ6" s="42">
        <f t="shared" si="8"/>
        <v>51.43</v>
      </c>
      <c r="CR6" s="42">
        <f t="shared" si="8"/>
        <v>53.97</v>
      </c>
      <c r="CS6" s="42">
        <f t="shared" si="8"/>
        <v>40.53</v>
      </c>
      <c r="CT6" s="42">
        <f t="shared" si="8"/>
        <v>40.67</v>
      </c>
      <c r="CU6" s="42">
        <f t="shared" si="8"/>
        <v>48.01</v>
      </c>
      <c r="CV6" s="42">
        <f t="shared" si="8"/>
        <v>40.28</v>
      </c>
      <c r="CW6" s="38" t="str">
        <f>IF(CW7="","",IF(CW7="-","【-】","【"&amp;SUBSTITUTE(TEXT(CW7,"#,##0.00"),"-","△")&amp;"】"))</f>
        <v>【40.60】</v>
      </c>
      <c r="CX6" s="42">
        <f t="shared" ref="CX6:DG6" si="9">IF(CX7="",NA(),CX7)</f>
        <v>100</v>
      </c>
      <c r="CY6" s="42">
        <f t="shared" si="9"/>
        <v>100</v>
      </c>
      <c r="CZ6" s="42">
        <f t="shared" si="9"/>
        <v>100</v>
      </c>
      <c r="DA6" s="42">
        <f t="shared" si="9"/>
        <v>100</v>
      </c>
      <c r="DB6" s="42">
        <f t="shared" si="9"/>
        <v>100</v>
      </c>
      <c r="DC6" s="42">
        <f t="shared" si="9"/>
        <v>92.01</v>
      </c>
      <c r="DD6" s="42">
        <f t="shared" si="9"/>
        <v>90.28</v>
      </c>
      <c r="DE6" s="42">
        <f t="shared" si="9"/>
        <v>89.47</v>
      </c>
      <c r="DF6" s="42">
        <f t="shared" si="9"/>
        <v>91.18</v>
      </c>
      <c r="DG6" s="42">
        <f t="shared" si="9"/>
        <v>90.78</v>
      </c>
      <c r="DH6" s="38" t="str">
        <f>IF(DH7="","",IF(DH7="-","【-】","【"&amp;SUBSTITUTE(TEXT(DH7,"#,##0.00"),"-","△")&amp;"】"))</f>
        <v>【89.97】</v>
      </c>
      <c r="DI6" s="38" t="e">
        <f t="shared" ref="DI6:DR6" si="10">IF(DI7="",NA(),DI7)</f>
        <v>#N/A</v>
      </c>
      <c r="DJ6" s="38" t="e">
        <f t="shared" si="10"/>
        <v>#N/A</v>
      </c>
      <c r="DK6" s="38" t="e">
        <f t="shared" si="10"/>
        <v>#N/A</v>
      </c>
      <c r="DL6" s="38" t="e">
        <f t="shared" si="10"/>
        <v>#N/A</v>
      </c>
      <c r="DM6" s="38" t="e">
        <f t="shared" si="10"/>
        <v>#N/A</v>
      </c>
      <c r="DN6" s="38" t="e">
        <f t="shared" si="10"/>
        <v>#N/A</v>
      </c>
      <c r="DO6" s="38" t="e">
        <f t="shared" si="10"/>
        <v>#N/A</v>
      </c>
      <c r="DP6" s="38" t="e">
        <f t="shared" si="10"/>
        <v>#N/A</v>
      </c>
      <c r="DQ6" s="38" t="e">
        <f t="shared" si="10"/>
        <v>#N/A</v>
      </c>
      <c r="DR6" s="38" t="e">
        <f t="shared" si="10"/>
        <v>#N/A</v>
      </c>
      <c r="DS6" s="38" t="str">
        <f>IF(DS7="","",IF(DS7="-","【-】","【"&amp;SUBSTITUTE(TEXT(DS7,"#,##0.00"),"-","△")&amp;"】"))</f>
        <v/>
      </c>
      <c r="DT6" s="38" t="e">
        <f t="shared" ref="DT6:EC6" si="11">IF(DT7="",NA(),DT7)</f>
        <v>#N/A</v>
      </c>
      <c r="DU6" s="38" t="e">
        <f t="shared" si="11"/>
        <v>#N/A</v>
      </c>
      <c r="DV6" s="38" t="e">
        <f t="shared" si="11"/>
        <v>#N/A</v>
      </c>
      <c r="DW6" s="38" t="e">
        <f t="shared" si="11"/>
        <v>#N/A</v>
      </c>
      <c r="DX6" s="38" t="e">
        <f t="shared" si="11"/>
        <v>#N/A</v>
      </c>
      <c r="DY6" s="38" t="e">
        <f t="shared" si="11"/>
        <v>#N/A</v>
      </c>
      <c r="DZ6" s="38" t="e">
        <f t="shared" si="11"/>
        <v>#N/A</v>
      </c>
      <c r="EA6" s="38" t="e">
        <f t="shared" si="11"/>
        <v>#N/A</v>
      </c>
      <c r="EB6" s="38" t="e">
        <f t="shared" si="11"/>
        <v>#N/A</v>
      </c>
      <c r="EC6" s="38" t="e">
        <f t="shared" si="11"/>
        <v>#N/A</v>
      </c>
      <c r="ED6" s="38" t="str">
        <f>IF(ED7="","",IF(ED7="-","【-】","【"&amp;SUBSTITUTE(TEXT(ED7,"#,##0.00"),"-","△")&amp;"】"))</f>
        <v/>
      </c>
      <c r="EE6" s="38">
        <f t="shared" ref="EE6:EN6" si="12">IF(EE7="",NA(),EE7)</f>
        <v>0</v>
      </c>
      <c r="EF6" s="42">
        <f t="shared" si="12"/>
        <v>0.33</v>
      </c>
      <c r="EG6" s="38">
        <f t="shared" si="12"/>
        <v>0</v>
      </c>
      <c r="EH6" s="38">
        <f t="shared" si="12"/>
        <v>0</v>
      </c>
      <c r="EI6" s="38">
        <f t="shared" si="12"/>
        <v>0</v>
      </c>
      <c r="EJ6" s="38">
        <f t="shared" si="12"/>
        <v>0</v>
      </c>
      <c r="EK6" s="42">
        <f t="shared" si="12"/>
        <v>0.02</v>
      </c>
      <c r="EL6" s="38">
        <f t="shared" si="12"/>
        <v>0</v>
      </c>
      <c r="EM6" s="38">
        <f t="shared" si="12"/>
        <v>0</v>
      </c>
      <c r="EN6" s="38">
        <f t="shared" si="12"/>
        <v>0</v>
      </c>
      <c r="EO6" s="38" t="str">
        <f>IF(EO7="","",IF(EO7="-","【-】","【"&amp;SUBSTITUTE(TEXT(EO7,"#,##0.00"),"-","△")&amp;"】"))</f>
        <v>【0.00】</v>
      </c>
    </row>
    <row r="7" spans="1:145" s="27" customFormat="1" x14ac:dyDescent="0.15">
      <c r="A7" s="28"/>
      <c r="B7" s="34">
        <v>2019</v>
      </c>
      <c r="C7" s="34">
        <v>174611</v>
      </c>
      <c r="D7" s="34">
        <v>47</v>
      </c>
      <c r="E7" s="34">
        <v>17</v>
      </c>
      <c r="F7" s="34">
        <v>7</v>
      </c>
      <c r="G7" s="34">
        <v>0</v>
      </c>
      <c r="H7" s="34" t="s">
        <v>96</v>
      </c>
      <c r="I7" s="34" t="s">
        <v>97</v>
      </c>
      <c r="J7" s="34" t="s">
        <v>98</v>
      </c>
      <c r="K7" s="34" t="s">
        <v>99</v>
      </c>
      <c r="L7" s="34" t="s">
        <v>100</v>
      </c>
      <c r="M7" s="34" t="s">
        <v>101</v>
      </c>
      <c r="N7" s="39" t="s">
        <v>39</v>
      </c>
      <c r="O7" s="39" t="s">
        <v>102</v>
      </c>
      <c r="P7" s="39">
        <v>0.98</v>
      </c>
      <c r="Q7" s="39">
        <v>93.46</v>
      </c>
      <c r="R7" s="39">
        <v>3960</v>
      </c>
      <c r="S7" s="39">
        <v>8114</v>
      </c>
      <c r="T7" s="39">
        <v>183.21</v>
      </c>
      <c r="U7" s="39">
        <v>44.29</v>
      </c>
      <c r="V7" s="39">
        <v>78</v>
      </c>
      <c r="W7" s="39">
        <v>0.08</v>
      </c>
      <c r="X7" s="39">
        <v>975</v>
      </c>
      <c r="Y7" s="39">
        <v>75.2</v>
      </c>
      <c r="Z7" s="39">
        <v>103.54</v>
      </c>
      <c r="AA7" s="39">
        <v>80.78</v>
      </c>
      <c r="AB7" s="39">
        <v>76.62</v>
      </c>
      <c r="AC7" s="39">
        <v>73.64</v>
      </c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>
        <v>690.74</v>
      </c>
      <c r="BG7" s="39">
        <v>880.31</v>
      </c>
      <c r="BH7" s="39">
        <v>0</v>
      </c>
      <c r="BI7" s="39">
        <v>0</v>
      </c>
      <c r="BJ7" s="39">
        <v>0</v>
      </c>
      <c r="BK7" s="39">
        <v>1196.58</v>
      </c>
      <c r="BL7" s="39">
        <v>776.75</v>
      </c>
      <c r="BM7" s="39">
        <v>438.26</v>
      </c>
      <c r="BN7" s="39">
        <v>506.14</v>
      </c>
      <c r="BO7" s="39">
        <v>544.96</v>
      </c>
      <c r="BP7" s="39">
        <v>572.59</v>
      </c>
      <c r="BQ7" s="39">
        <v>97.7</v>
      </c>
      <c r="BR7" s="39">
        <v>52.13</v>
      </c>
      <c r="BS7" s="39">
        <v>100</v>
      </c>
      <c r="BT7" s="39">
        <v>95.92</v>
      </c>
      <c r="BU7" s="39">
        <v>100</v>
      </c>
      <c r="BV7" s="39">
        <v>38.28</v>
      </c>
      <c r="BW7" s="39">
        <v>38.49</v>
      </c>
      <c r="BX7" s="39">
        <v>39.86</v>
      </c>
      <c r="BY7" s="39">
        <v>35.86</v>
      </c>
      <c r="BZ7" s="39">
        <v>42.51</v>
      </c>
      <c r="CA7" s="39">
        <v>42.78</v>
      </c>
      <c r="CB7" s="39">
        <v>215.23</v>
      </c>
      <c r="CC7" s="39">
        <v>412.27</v>
      </c>
      <c r="CD7" s="39">
        <v>205.66</v>
      </c>
      <c r="CE7" s="39">
        <v>220.59</v>
      </c>
      <c r="CF7" s="39">
        <v>210.75</v>
      </c>
      <c r="CG7" s="39">
        <v>468.36</v>
      </c>
      <c r="CH7" s="39">
        <v>479.21</v>
      </c>
      <c r="CI7" s="39">
        <v>451.49</v>
      </c>
      <c r="CJ7" s="39">
        <v>448.63</v>
      </c>
      <c r="CK7" s="39">
        <v>447.34</v>
      </c>
      <c r="CL7" s="39">
        <v>440.91</v>
      </c>
      <c r="CM7" s="39">
        <v>54.29</v>
      </c>
      <c r="CN7" s="39">
        <v>54.29</v>
      </c>
      <c r="CO7" s="39">
        <v>54.29</v>
      </c>
      <c r="CP7" s="39">
        <v>51.43</v>
      </c>
      <c r="CQ7" s="39">
        <v>51.43</v>
      </c>
      <c r="CR7" s="39">
        <v>53.97</v>
      </c>
      <c r="CS7" s="39">
        <v>40.53</v>
      </c>
      <c r="CT7" s="39">
        <v>40.67</v>
      </c>
      <c r="CU7" s="39">
        <v>48.01</v>
      </c>
      <c r="CV7" s="39">
        <v>40.28</v>
      </c>
      <c r="CW7" s="39">
        <v>40.6</v>
      </c>
      <c r="CX7" s="39">
        <v>100</v>
      </c>
      <c r="CY7" s="39">
        <v>100</v>
      </c>
      <c r="CZ7" s="39">
        <v>100</v>
      </c>
      <c r="DA7" s="39">
        <v>100</v>
      </c>
      <c r="DB7" s="39">
        <v>100</v>
      </c>
      <c r="DC7" s="39">
        <v>92.01</v>
      </c>
      <c r="DD7" s="39">
        <v>90.28</v>
      </c>
      <c r="DE7" s="39">
        <v>89.47</v>
      </c>
      <c r="DF7" s="39">
        <v>91.18</v>
      </c>
      <c r="DG7" s="39">
        <v>90.78</v>
      </c>
      <c r="DH7" s="39">
        <v>89.97</v>
      </c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>
        <v>0</v>
      </c>
      <c r="EF7" s="39">
        <v>0.33</v>
      </c>
      <c r="EG7" s="39">
        <v>0</v>
      </c>
      <c r="EH7" s="39">
        <v>0</v>
      </c>
      <c r="EI7" s="39">
        <v>0</v>
      </c>
      <c r="EJ7" s="39">
        <v>0</v>
      </c>
      <c r="EK7" s="39">
        <v>0.02</v>
      </c>
      <c r="EL7" s="39">
        <v>0</v>
      </c>
      <c r="EM7" s="39">
        <v>0</v>
      </c>
      <c r="EN7" s="39">
        <v>0</v>
      </c>
      <c r="EO7" s="39">
        <v>0</v>
      </c>
    </row>
    <row r="8" spans="1:145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5" x14ac:dyDescent="0.15">
      <c r="A10" s="29" t="s">
        <v>32</v>
      </c>
      <c r="B10" s="35">
        <f>DATEVALUE($B7+12-B11&amp;"/1/"&amp;B12)</f>
        <v>46388</v>
      </c>
      <c r="C10" s="35">
        <f>DATEVALUE($B7+12-C11&amp;"/1/"&amp;C12)</f>
        <v>46753</v>
      </c>
      <c r="D10" s="35">
        <f>DATEVALUE($B7+12-D11&amp;"/1/"&amp;D12)</f>
        <v>47119</v>
      </c>
      <c r="E10" s="35">
        <f>DATEVALUE($B7+12-E11&amp;"/1/"&amp;E12)</f>
        <v>47484</v>
      </c>
      <c r="F10" s="36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5" x14ac:dyDescent="0.1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2021-02-03T01:47:01Z</cp:lastPrinted>
  <dcterms:created xsi:type="dcterms:W3CDTF">2020-12-04T03:13:13Z</dcterms:created>
  <dcterms:modified xsi:type="dcterms:W3CDTF">2021-02-05T06:08:38Z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2021-01-20T04:33:11Z</vt:filetime>
  </property>
</Properties>
</file>