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kicqz2vpYUBQ5PMhwwQMFCHv0gvaagyZBm7kw7oujKY9uxRQEHiyi6YIYti4Oc83GeFWnqudgjtjVNZder4orQ==" workbookSaltValue="VpMwmntTdzNX1FdltVSUWA=="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<sst xmlns="http://schemas.openxmlformats.org/spreadsheetml/2006/main" count="228" uniqueCount="115">
  <si>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</si>
  <si>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</si>
  <si>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</si>
  <si>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</si>
  <si>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</si>
  <si>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</si>
  <si>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</si>
  <si>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</si>
  <si>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</si>
  <si>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</si>
  <si>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</si>
  <si>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</si>
  <si>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</si>
  <si>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</si>
  <si>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</si>
  <si>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</si>
  <si>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</si>
  <si>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</si>
  <si>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</si>
  <si>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</si>
  <si>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</si>
  <si>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</si>
  <si>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</si>
  <si>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</si>
  <si>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</si>
  <si>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</si>
  <si>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</si>
  <si>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</si>
  <si>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</si>
  <si>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</si>
  <si>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</si>
  <si>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</si>
  <si>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</si>
  <si>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</si>
  <si>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</si>
  <si>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</si>
  <si>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</si>
  <si>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</si>
  <si>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</si>
  <si>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</si>
  <si>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</si>
  <si>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</si>
  <si>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</si>
  <si>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</si>
  <si>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</si>
  <si>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</si>
  <si>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</si>
  <si>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</si>
  <si>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</si>
  <si>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</si>
  <si>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</si>
  <si>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</si>
  <si>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</si>
  <si>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</si>
  <si>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</si>
  <si>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</si>
  <si>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</si>
  <si>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</si>
  <si>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</si>
  <si>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</si>
  <si>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</si>
  <si>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</si>
  <si>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</si>
  <si>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</si>
  <si>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</si>
  <si>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</si>
  <si>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</si>
  <si>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</si>
  <si>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</si>
  <si>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</si>
  <si>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</si>
  <si>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</si>
  <si>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</si>
  <si>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</si>
  <si>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</si>
  <si>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</si>
  <si>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</si>
  <si>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</si>
  <si>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</si>
  <si>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</si>
  <si>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</si>
  <si>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</si>
  <si>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</si>
  <si>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</si>
  <si>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</si>
  <si>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</si>
  <si>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</si>
  <si>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</si>
  <si>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</si>
  <si>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</si>
  <si>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</si>
  <si>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</si>
  <si>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</si>
  <si>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</si>
  <si>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</si>
  <si>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</si>
  <si>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</si>
  <si>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</si>
  <si>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</si>
  <si>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</si>
  <si>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</si>
  <si>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</si>
  <si>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</si>
  <si>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</si>
  <si>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</si>
  <si>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</si>
  <si>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</si>
  <si>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</si>
  <si>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</si>
  <si>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</si>
  <si>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</si>
  <si>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</si>
  <si>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経営の健全性を示す指標は、概ね良好であり、当分の間は安定的な経営ができるものと考えられる。
　しかし、長期的な視点で見ると、給水人口の減少に伴う給水収益の減少傾向は続くものと考えられるため、いかにして経営の効率化を図るかが課題である。
　また、老朽化の状況を示す指標は、類似団体の平均値より高い値にあり、老朽化した施設や管路を多く抱えている状況にある。
　今後、水道施設耐震化計画に基づき、施設の改良や管路の更新を順次進めていく予定である。</t>
    <rPh sb="1" eb="3">
      <t>ケイエイ</t>
    </rPh>
    <rPh sb="4" eb="7">
      <t>ケンゼンセイ</t>
    </rPh>
    <rPh sb="8" eb="9">
      <t>シメ</t>
    </rPh>
    <rPh sb="10" eb="12">
      <t>シヒョウ</t>
    </rPh>
    <rPh sb="14" eb="15">
      <t>オオム</t>
    </rPh>
    <rPh sb="16" eb="18">
      <t>リョウコウ</t>
    </rPh>
    <rPh sb="22" eb="24">
      <t>トウブン</t>
    </rPh>
    <rPh sb="25" eb="26">
      <t>アイダ</t>
    </rPh>
    <rPh sb="27" eb="30">
      <t>アンテイテキ</t>
    </rPh>
    <rPh sb="31" eb="33">
      <t>ケイエイ</t>
    </rPh>
    <rPh sb="40" eb="41">
      <t>カンガ</t>
    </rPh>
    <rPh sb="52" eb="55">
      <t>チョウキテキ</t>
    </rPh>
    <rPh sb="56" eb="58">
      <t>シテン</t>
    </rPh>
    <rPh sb="59" eb="60">
      <t>ミ</t>
    </rPh>
    <rPh sb="63" eb="65">
      <t>キュウスイ</t>
    </rPh>
    <rPh sb="65" eb="67">
      <t>ジンコウ</t>
    </rPh>
    <rPh sb="68" eb="70">
      <t>ゲンショウ</t>
    </rPh>
    <rPh sb="71" eb="72">
      <t>トモナ</t>
    </rPh>
    <rPh sb="73" eb="75">
      <t>キュウスイ</t>
    </rPh>
    <rPh sb="75" eb="77">
      <t>シュウエキ</t>
    </rPh>
    <rPh sb="78" eb="80">
      <t>ゲンショウ</t>
    </rPh>
    <rPh sb="80" eb="82">
      <t>ケイコウ</t>
    </rPh>
    <rPh sb="83" eb="84">
      <t>ツヅ</t>
    </rPh>
    <rPh sb="88" eb="89">
      <t>カンガ</t>
    </rPh>
    <rPh sb="101" eb="103">
      <t>ケイエイ</t>
    </rPh>
    <rPh sb="104" eb="107">
      <t>コウリツカ</t>
    </rPh>
    <rPh sb="108" eb="109">
      <t>ハカ</t>
    </rPh>
    <rPh sb="112" eb="114">
      <t>カダイ</t>
    </rPh>
    <rPh sb="123" eb="126">
      <t>ロウキュウカ</t>
    </rPh>
    <rPh sb="127" eb="129">
      <t>ジョウキョウ</t>
    </rPh>
    <rPh sb="130" eb="131">
      <t>シメ</t>
    </rPh>
    <rPh sb="132" eb="134">
      <t>シヒョウ</t>
    </rPh>
    <rPh sb="136" eb="138">
      <t>ルイジ</t>
    </rPh>
    <rPh sb="138" eb="140">
      <t>ダンタイ</t>
    </rPh>
    <rPh sb="141" eb="144">
      <t>ヘイキンチ</t>
    </rPh>
    <rPh sb="146" eb="147">
      <t>タカ</t>
    </rPh>
    <rPh sb="148" eb="149">
      <t>アタイ</t>
    </rPh>
    <rPh sb="153" eb="156">
      <t>ロウキュウカ</t>
    </rPh>
    <rPh sb="158" eb="160">
      <t>シセツ</t>
    </rPh>
    <rPh sb="161" eb="163">
      <t>カンロ</t>
    </rPh>
    <rPh sb="164" eb="165">
      <t>オオ</t>
    </rPh>
    <rPh sb="166" eb="167">
      <t>カカ</t>
    </rPh>
    <rPh sb="171" eb="173">
      <t>ジョウキョウ</t>
    </rPh>
    <rPh sb="179" eb="181">
      <t>コンゴ</t>
    </rPh>
    <rPh sb="189" eb="191">
      <t>ケイカク</t>
    </rPh>
    <rPh sb="192" eb="193">
      <t>モト</t>
    </rPh>
    <rPh sb="196" eb="198">
      <t>シセツ</t>
    </rPh>
    <rPh sb="199" eb="201">
      <t>カイリョウ</t>
    </rPh>
    <rPh sb="202" eb="204">
      <t>カンロ</t>
    </rPh>
    <rPh sb="205" eb="207">
      <t>コウシン</t>
    </rPh>
    <rPh sb="208" eb="210">
      <t>ジュンジ</t>
    </rPh>
    <rPh sb="210" eb="211">
      <t>スス</t>
    </rPh>
    <rPh sb="215" eb="217">
      <t>ヨテイ</t>
    </rPh>
    <phoneticPr fontId="16"/>
  </si>
  <si>
    <t>　給水人口の減少や節水型機器の普及等により、有収水量は減少している。これに伴い給水収益も減少しており、今後も水需要の伸びは期待できず、この傾向は続くものと考えられる。
　そのような中でも、①経常収支比率は、単年度の収支が黒字であることを示す100％以上となっており、②累積欠損金比率は、累積欠損金が発生していないことを示す0％であり、③流動比率は、1年以内に支払うべき債務に対して支払うことができる現金等がある状況を示す100％を大きく上回っていることから、短期的な経営の健全性は保たれている。
　④企業債残高対給水収益比率は、減少傾向にあるが、類似団体の平均値より高い値が続いているため、今後も給水収益の減少が見込まれる中、企業債残高を減らしていくことが必要である。
　⑤料金回収率は、100％を下回っており、給水収益だけで給水に係る費用を賄えていない状況にあり、不足額を一般会計からの補助金で賄っている状況にある。
　⑥給水原価は、前年度より減少したが、類似団体の平均値を大きく上回っているため、維持管理費の削減等の経営改善が必要である。
　⑦施設利用率は、類似団体の平均値より低い値が続いているため、施設の統廃合やダウンサイジング等が必要である。
　⑧有収率は、令和元年度を除き低下傾向が続いている。順次老朽管の更新を進め、引き続き有収率の向上に努める。</t>
    <rPh sb="534" eb="536">
      <t>レイワ</t>
    </rPh>
    <rPh sb="536" eb="538">
      <t>ガンネン</t>
    </rPh>
    <rPh sb="538" eb="539">
      <t>ド</t>
    </rPh>
    <rPh sb="540" eb="541">
      <t>ノゾ</t>
    </rPh>
    <rPh sb="542" eb="544">
      <t>テイカ</t>
    </rPh>
    <rPh sb="544" eb="546">
      <t>ケイコウ</t>
    </rPh>
    <rPh sb="547" eb="548">
      <t>ツヅ</t>
    </rPh>
    <phoneticPr fontId="4"/>
  </si>
  <si>
    <t>　①有形固定資産減価償却率及び②管路経年化率は、類似団体の平均値より高い値が続いており、法定耐用年数に近い資産や経過した管路を多く保有している状況にある。
　また、③管路更新率は、類似団体の平均値より高い値が続いており、これは統合簡易水道事業や水道管路緊急改善事業等の施工によるものである。
　今後も事業計画に基づき、老朽管等を順次更新していく予定である。</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4" eb="26">
      <t>ルイジ</t>
    </rPh>
    <rPh sb="26" eb="28">
      <t>ダンタイ</t>
    </rPh>
    <rPh sb="29" eb="32">
      <t>ヘイキンチ</t>
    </rPh>
    <rPh sb="34" eb="35">
      <t>タカ</t>
    </rPh>
    <rPh sb="36" eb="37">
      <t>アタイ</t>
    </rPh>
    <rPh sb="38" eb="39">
      <t>ツヅ</t>
    </rPh>
    <rPh sb="44" eb="46">
      <t>ホウテイ</t>
    </rPh>
    <rPh sb="46" eb="48">
      <t>タイヨウ</t>
    </rPh>
    <rPh sb="48" eb="50">
      <t>ネンスウ</t>
    </rPh>
    <rPh sb="51" eb="52">
      <t>チカ</t>
    </rPh>
    <rPh sb="53" eb="55">
      <t>シサン</t>
    </rPh>
    <rPh sb="56" eb="58">
      <t>ケイカ</t>
    </rPh>
    <rPh sb="60" eb="62">
      <t>カンロ</t>
    </rPh>
    <rPh sb="63" eb="64">
      <t>オオ</t>
    </rPh>
    <rPh sb="65" eb="67">
      <t>ホユウ</t>
    </rPh>
    <rPh sb="71" eb="73">
      <t>ジョウキョウ</t>
    </rPh>
    <rPh sb="83" eb="85">
      <t>カンロ</t>
    </rPh>
    <rPh sb="85" eb="87">
      <t>コウシン</t>
    </rPh>
    <rPh sb="87" eb="88">
      <t>リツ</t>
    </rPh>
    <rPh sb="90" eb="92">
      <t>ルイジ</t>
    </rPh>
    <rPh sb="92" eb="94">
      <t>ダンタイ</t>
    </rPh>
    <rPh sb="95" eb="98">
      <t>ヘイキンチ</t>
    </rPh>
    <rPh sb="100" eb="101">
      <t>タカ</t>
    </rPh>
    <rPh sb="102" eb="103">
      <t>アタイ</t>
    </rPh>
    <rPh sb="104" eb="105">
      <t>ツヅ</t>
    </rPh>
    <rPh sb="113" eb="115">
      <t>トウゴウ</t>
    </rPh>
    <rPh sb="115" eb="117">
      <t>カンイ</t>
    </rPh>
    <rPh sb="117" eb="119">
      <t>スイドウ</t>
    </rPh>
    <rPh sb="119" eb="121">
      <t>ジギョウ</t>
    </rPh>
    <rPh sb="122" eb="124">
      <t>スイドウ</t>
    </rPh>
    <rPh sb="124" eb="126">
      <t>カンロ</t>
    </rPh>
    <rPh sb="126" eb="128">
      <t>キンキュウ</t>
    </rPh>
    <rPh sb="128" eb="130">
      <t>カイゼン</t>
    </rPh>
    <rPh sb="130" eb="132">
      <t>ジギョウ</t>
    </rPh>
    <rPh sb="132" eb="133">
      <t>ナド</t>
    </rPh>
    <rPh sb="134" eb="136">
      <t>セコウ</t>
    </rPh>
    <rPh sb="150" eb="152">
      <t>ジギョウ</t>
    </rPh>
    <rPh sb="152" eb="154">
      <t>ケイカク</t>
    </rPh>
    <rPh sb="155" eb="156">
      <t>モト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</si>
</sst>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c:v>
                </c:pt>
                <c:pt idx="1">
                  <c:v>1.58</c:v>
                </c:pt>
                <c:pt idx="2">
                  <c:v>1.04</c:v>
                </c:pt>
                <c:pt idx="3">
                  <c:v>1.45</c:v>
                </c:pt>
                <c:pt idx="4">
                  <c:v>0.57999999999999996</c:v>
                </c:pt>
              </c:numCache>
            </c:numRef>
          </c:val>
          <c:extLst>
            <c:ext xmlns:c16="http://schemas.microsoft.com/office/drawing/2014/chart" uri="{C3380CC4-5D6E-409C-BE32-E72D297353CC}">
              <c16:uniqueId val="{00000000-B004-4490-A5F4-B8333DBCA4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B004-4490-A5F4-B8333DBCA4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38.61</c:v>
                </c:pt>
                <c:pt idx="1">
                  <c:v>38.57</c:v>
                </c:pt>
                <c:pt idx="2">
                  <c:v>39.049999999999997</c:v>
                </c:pt>
                <c:pt idx="3">
                  <c:v>37.93</c:v>
                </c:pt>
                <c:pt idx="4">
                  <c:v>38.65</c:v>
                </c:pt>
              </c:numCache>
            </c:numRef>
          </c:val>
          <c:extLst>
            <c:ext xmlns:c16="http://schemas.microsoft.com/office/drawing/2014/chart" uri="{C3380CC4-5D6E-409C-BE32-E72D297353CC}">
              <c16:uniqueId val="{00000000-1C25-4233-A3C6-46F0F22C3A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1C25-4233-A3C6-46F0F22C3A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86.81</c:v>
                </c:pt>
                <c:pt idx="1">
                  <c:v>85.47</c:v>
                </c:pt>
                <c:pt idx="2">
                  <c:v>84.83</c:v>
                </c:pt>
                <c:pt idx="3">
                  <c:v>85.17</c:v>
                </c:pt>
                <c:pt idx="4">
                  <c:v>83.04</c:v>
                </c:pt>
              </c:numCache>
            </c:numRef>
          </c:val>
          <c:extLst>
            <c:ext xmlns:c16="http://schemas.microsoft.com/office/drawing/2014/chart" uri="{C3380CC4-5D6E-409C-BE32-E72D297353CC}">
              <c16:uniqueId val="{00000000-308F-49AD-8E20-1754DD5B00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308F-49AD-8E20-1754DD5B00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116.62</c:v>
                </c:pt>
                <c:pt idx="1">
                  <c:v>115.44</c:v>
                </c:pt>
                <c:pt idx="2">
                  <c:v>108.42</c:v>
                </c:pt>
                <c:pt idx="3">
                  <c:v>112.57</c:v>
                </c:pt>
                <c:pt idx="4">
                  <c:v>114.46</c:v>
                </c:pt>
              </c:numCache>
            </c:numRef>
          </c:val>
          <c:extLst>
            <c:ext xmlns:c16="http://schemas.microsoft.com/office/drawing/2014/chart" uri="{C3380CC4-5D6E-409C-BE32-E72D297353CC}">
              <c16:uniqueId val="{00000000-2E62-449E-B172-677102336C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2E62-449E-B172-677102336C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54.6</c:v>
                </c:pt>
                <c:pt idx="1">
                  <c:v>54.75</c:v>
                </c:pt>
                <c:pt idx="2">
                  <c:v>55.62</c:v>
                </c:pt>
                <c:pt idx="3">
                  <c:v>56.58</c:v>
                </c:pt>
                <c:pt idx="4">
                  <c:v>57.62</c:v>
                </c:pt>
              </c:numCache>
            </c:numRef>
          </c:val>
          <c:extLst>
            <c:ext xmlns:c16="http://schemas.microsoft.com/office/drawing/2014/chart" uri="{C3380CC4-5D6E-409C-BE32-E72D297353CC}">
              <c16:uniqueId val="{00000000-6F15-4B42-A23B-A00F881D39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6F15-4B42-A23B-A00F881D39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25.44</c:v>
                </c:pt>
                <c:pt idx="1">
                  <c:v>27.58</c:v>
                </c:pt>
                <c:pt idx="2">
                  <c:v>30.25</c:v>
                </c:pt>
                <c:pt idx="3">
                  <c:v>27.71</c:v>
                </c:pt>
                <c:pt idx="4">
                  <c:v>27.91</c:v>
                </c:pt>
              </c:numCache>
            </c:numRef>
          </c:val>
          <c:extLst>
            <c:ext xmlns:c16="http://schemas.microsoft.com/office/drawing/2014/chart" uri="{C3380CC4-5D6E-409C-BE32-E72D297353CC}">
              <c16:uniqueId val="{00000000-5308-40F7-9D17-8273855156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5308-40F7-9D17-8273855156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25-4D7C-A33C-A31C56F8D2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CF25-4D7C-A33C-A31C56F8D2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346.63</c:v>
                </c:pt>
                <c:pt idx="1">
                  <c:v>366.4</c:v>
                </c:pt>
                <c:pt idx="2">
                  <c:v>429.28</c:v>
                </c:pt>
                <c:pt idx="3">
                  <c:v>483.33</c:v>
                </c:pt>
                <c:pt idx="4">
                  <c:v>441.92</c:v>
                </c:pt>
              </c:numCache>
            </c:numRef>
          </c:val>
          <c:extLst>
            <c:ext xmlns:c16="http://schemas.microsoft.com/office/drawing/2014/chart" uri="{C3380CC4-5D6E-409C-BE32-E72D297353CC}">
              <c16:uniqueId val="{00000000-3EBD-4FC4-ADEF-65F2A30BBB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3EBD-4FC4-ADEF-65F2A30BBB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682.67</c:v>
                </c:pt>
                <c:pt idx="1">
                  <c:v>683.19</c:v>
                </c:pt>
                <c:pt idx="2">
                  <c:v>652.85</c:v>
                </c:pt>
                <c:pt idx="3">
                  <c:v>611.66999999999996</c:v>
                </c:pt>
                <c:pt idx="4">
                  <c:v>556.45000000000005</c:v>
                </c:pt>
              </c:numCache>
            </c:numRef>
          </c:val>
          <c:extLst>
            <c:ext xmlns:c16="http://schemas.microsoft.com/office/drawing/2014/chart" uri="{C3380CC4-5D6E-409C-BE32-E72D297353CC}">
              <c16:uniqueId val="{00000000-ED26-47C6-9A28-746D47E459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ED26-47C6-9A28-746D47E459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88.7</c:v>
                </c:pt>
                <c:pt idx="1">
                  <c:v>87.7</c:v>
                </c:pt>
                <c:pt idx="2">
                  <c:v>83.05</c:v>
                </c:pt>
                <c:pt idx="3">
                  <c:v>88.18</c:v>
                </c:pt>
                <c:pt idx="4">
                  <c:v>88.91</c:v>
                </c:pt>
              </c:numCache>
            </c:numRef>
          </c:val>
          <c:extLst>
            <c:ext xmlns:c16="http://schemas.microsoft.com/office/drawing/2014/chart" uri="{C3380CC4-5D6E-409C-BE32-E72D297353CC}">
              <c16:uniqueId val="{00000000-5DEA-4D8D-B680-22F0F1C3B4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5DEA-4D8D-B680-22F0F1C3B4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355.09</c:v>
                </c:pt>
                <c:pt idx="1">
                  <c:v>359.46</c:v>
                </c:pt>
                <c:pt idx="2">
                  <c:v>382.51</c:v>
                </c:pt>
                <c:pt idx="3">
                  <c:v>360.22</c:v>
                </c:pt>
                <c:pt idx="4">
                  <c:v>358.67</c:v>
                </c:pt>
              </c:numCache>
            </c:numRef>
          </c:val>
          <c:extLst>
            <c:ext xmlns:c16="http://schemas.microsoft.com/office/drawing/2014/chart" uri="{C3380CC4-5D6E-409C-BE32-E72D297353CC}">
              <c16:uniqueId val="{00000000-F973-442D-B76A-92763836CC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F973-442D-B76A-92763836CC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石川県　珠洲市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6" t="str">
        <f>データ!$M$6</f>
        <v>非設置</v>
      </c>
      <c r="AE8" s="86"/>
      <c r="AF8" s="86"/>
      <c r="AG8" s="86"/>
      <c r="AH8" s="86"/>
      <c r="AI8" s="86"/>
      <c r="AJ8" s="86"/>
      <c r="AK8" s="4"/>
      <c r="AL8" s="74">
        <f>データ!$R$6</f>
        <v>13700</v>
      </c>
      <c r="AM8" s="74"/>
      <c r="AN8" s="74"/>
      <c r="AO8" s="74"/>
      <c r="AP8" s="74"/>
      <c r="AQ8" s="74"/>
      <c r="AR8" s="74"/>
      <c r="AS8" s="74"/>
      <c r="AT8" s="70">
        <f>データ!$S$6</f>
        <v>247.2</v>
      </c>
      <c r="AU8" s="71"/>
      <c r="AV8" s="71"/>
      <c r="AW8" s="71"/>
      <c r="AX8" s="71"/>
      <c r="AY8" s="71"/>
      <c r="AZ8" s="71"/>
      <c r="BA8" s="71"/>
      <c r="BB8" s="73">
        <f>データ!$T$6</f>
        <v>55.42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73.150000000000006</v>
      </c>
      <c r="J10" s="71"/>
      <c r="K10" s="71"/>
      <c r="L10" s="71"/>
      <c r="M10" s="71"/>
      <c r="N10" s="71"/>
      <c r="O10" s="72"/>
      <c r="P10" s="73">
        <f>データ!$P$6</f>
        <v>86.58</v>
      </c>
      <c r="Q10" s="73"/>
      <c r="R10" s="73"/>
      <c r="S10" s="73"/>
      <c r="T10" s="73"/>
      <c r="U10" s="73"/>
      <c r="V10" s="73"/>
      <c r="W10" s="74">
        <f>データ!$Q$6</f>
        <v>5423</v>
      </c>
      <c r="X10" s="74"/>
      <c r="Y10" s="74"/>
      <c r="Z10" s="74"/>
      <c r="AA10" s="74"/>
      <c r="AB10" s="74"/>
      <c r="AC10" s="74"/>
      <c r="AD10" s="2"/>
      <c r="AE10" s="2"/>
      <c r="AF10" s="2"/>
      <c r="AG10" s="2"/>
      <c r="AH10" s="4"/>
      <c r="AI10" s="4"/>
      <c r="AJ10" s="4"/>
      <c r="AK10" s="4"/>
      <c r="AL10" s="74">
        <f>データ!$U$6</f>
        <v>11715</v>
      </c>
      <c r="AM10" s="74"/>
      <c r="AN10" s="74"/>
      <c r="AO10" s="74"/>
      <c r="AP10" s="74"/>
      <c r="AQ10" s="74"/>
      <c r="AR10" s="74"/>
      <c r="AS10" s="74"/>
      <c r="AT10" s="70">
        <f>データ!$V$6</f>
        <v>70.92</v>
      </c>
      <c r="AU10" s="71"/>
      <c r="AV10" s="71"/>
      <c r="AW10" s="71"/>
      <c r="AX10" s="71"/>
      <c r="AY10" s="71"/>
      <c r="AZ10" s="71"/>
      <c r="BA10" s="71"/>
      <c r="BB10" s="73">
        <f>データ!$W$6</f>
        <v>165.19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V9r60XOyWv9YovegViQerzgEV0ZSc3/9bLgyQlYykN8XE36DYY9I0NCHIgelGnXamC/M9QdsP8wETOLgNRhRw==" saltValue="n0fECn05inBBrZCfgnPf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172057</v>
      </c>
      <c r="D6" s="34">
        <f t="shared" si="3"/>
        <v>46</v>
      </c>
      <c r="E6" s="34">
        <f t="shared" si="3"/>
        <v>1</v>
      </c>
      <c r="F6" s="34">
        <f t="shared" si="3"/>
        <v>0</v>
      </c>
      <c r="G6" s="34">
        <f t="shared" si="3"/>
        <v>1</v>
      </c>
      <c r="H6" s="34" t="str">
        <f t="shared" si="3"/>
        <v>石川県　珠洲市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73.150000000000006</v>
      </c>
      <c r="P6" s="35">
        <f t="shared" si="3"/>
        <v>86.58</v>
      </c>
      <c r="Q6" s="35">
        <f t="shared" si="3"/>
        <v>5423</v>
      </c>
      <c r="R6" s="35">
        <f t="shared" si="3"/>
        <v>13700</v>
      </c>
      <c r="S6" s="35">
        <f t="shared" si="3"/>
        <v>247.2</v>
      </c>
      <c r="T6" s="35">
        <f t="shared" si="3"/>
        <v>55.42</v>
      </c>
      <c r="U6" s="35">
        <f t="shared" si="3"/>
        <v>11715</v>
      </c>
      <c r="V6" s="35">
        <f t="shared" si="3"/>
        <v>70.92</v>
      </c>
      <c r="W6" s="35">
        <f t="shared" si="3"/>
        <v>165.19</v>
      </c>
      <c r="X6" s="36">
        <f>IF(X7="",NA(),X7)</f>
        <v>116.62</v>
      </c>
      <c r="Y6" s="36">
        <f t="shared" ref="Y6:AG6" si="4">IF(Y7="",NA(),Y7)</f>
        <v>115.44</v>
      </c>
      <c r="Z6" s="36">
        <f t="shared" si="4"/>
        <v>108.42</v>
      </c>
      <c r="AA6" s="36">
        <f t="shared" si="4"/>
        <v>112.57</v>
      </c>
      <c r="AB6" s="36">
        <f t="shared" si="4"/>
        <v>114.46</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346.63</v>
      </c>
      <c r="AU6" s="36">
        <f t="shared" ref="AU6:BC6" si="6">IF(AU7="",NA(),AU7)</f>
        <v>366.4</v>
      </c>
      <c r="AV6" s="36">
        <f t="shared" si="6"/>
        <v>429.28</v>
      </c>
      <c r="AW6" s="36">
        <f t="shared" si="6"/>
        <v>483.33</v>
      </c>
      <c r="AX6" s="36">
        <f t="shared" si="6"/>
        <v>441.92</v>
      </c>
      <c r="AY6" s="36">
        <f t="shared" si="6"/>
        <v>388.67</v>
      </c>
      <c r="AZ6" s="36">
        <f t="shared" si="6"/>
        <v>355.27</v>
      </c>
      <c r="BA6" s="36">
        <f t="shared" si="6"/>
        <v>359.7</v>
      </c>
      <c r="BB6" s="36">
        <f t="shared" si="6"/>
        <v>362.93</v>
      </c>
      <c r="BC6" s="36">
        <f t="shared" si="6"/>
        <v>371.81</v>
      </c>
      <c r="BD6" s="35" t="str">
        <f>IF(BD7="","",IF(BD7="-","【-】","【"&amp;SUBSTITUTE(TEXT(BD7,"#,##0.00"),"-","△")&amp;"】"))</f>
        <v>【260.31】</v>
      </c>
      <c r="BE6" s="36">
        <f>IF(BE7="",NA(),BE7)</f>
        <v>682.67</v>
      </c>
      <c r="BF6" s="36">
        <f t="shared" ref="BF6:BN6" si="7">IF(BF7="",NA(),BF7)</f>
        <v>683.19</v>
      </c>
      <c r="BG6" s="36">
        <f t="shared" si="7"/>
        <v>652.85</v>
      </c>
      <c r="BH6" s="36">
        <f t="shared" si="7"/>
        <v>611.66999999999996</v>
      </c>
      <c r="BI6" s="36">
        <f t="shared" si="7"/>
        <v>556.45000000000005</v>
      </c>
      <c r="BJ6" s="36">
        <f t="shared" si="7"/>
        <v>422.5</v>
      </c>
      <c r="BK6" s="36">
        <f t="shared" si="7"/>
        <v>458.27</v>
      </c>
      <c r="BL6" s="36">
        <f t="shared" si="7"/>
        <v>447.01</v>
      </c>
      <c r="BM6" s="36">
        <f t="shared" si="7"/>
        <v>439.05</v>
      </c>
      <c r="BN6" s="36">
        <f t="shared" si="7"/>
        <v>465.85</v>
      </c>
      <c r="BO6" s="35" t="str">
        <f>IF(BO7="","",IF(BO7="-","【-】","【"&amp;SUBSTITUTE(TEXT(BO7,"#,##0.00"),"-","△")&amp;"】"))</f>
        <v>【275.67】</v>
      </c>
      <c r="BP6" s="36">
        <f>IF(BP7="",NA(),BP7)</f>
        <v>88.7</v>
      </c>
      <c r="BQ6" s="36">
        <f t="shared" ref="BQ6:BY6" si="8">IF(BQ7="",NA(),BQ7)</f>
        <v>87.7</v>
      </c>
      <c r="BR6" s="36">
        <f t="shared" si="8"/>
        <v>83.05</v>
      </c>
      <c r="BS6" s="36">
        <f t="shared" si="8"/>
        <v>88.18</v>
      </c>
      <c r="BT6" s="36">
        <f t="shared" si="8"/>
        <v>88.91</v>
      </c>
      <c r="BU6" s="36">
        <f t="shared" si="8"/>
        <v>101.64</v>
      </c>
      <c r="BV6" s="36">
        <f t="shared" si="8"/>
        <v>96.77</v>
      </c>
      <c r="BW6" s="36">
        <f t="shared" si="8"/>
        <v>95.81</v>
      </c>
      <c r="BX6" s="36">
        <f t="shared" si="8"/>
        <v>95.26</v>
      </c>
      <c r="BY6" s="36">
        <f t="shared" si="8"/>
        <v>92.39</v>
      </c>
      <c r="BZ6" s="35" t="str">
        <f>IF(BZ7="","",IF(BZ7="-","【-】","【"&amp;SUBSTITUTE(TEXT(BZ7,"#,##0.00"),"-","△")&amp;"】"))</f>
        <v>【100.05】</v>
      </c>
      <c r="CA6" s="36">
        <f>IF(CA7="",NA(),CA7)</f>
        <v>355.09</v>
      </c>
      <c r="CB6" s="36">
        <f t="shared" ref="CB6:CJ6" si="9">IF(CB7="",NA(),CB7)</f>
        <v>359.46</v>
      </c>
      <c r="CC6" s="36">
        <f t="shared" si="9"/>
        <v>382.51</v>
      </c>
      <c r="CD6" s="36">
        <f t="shared" si="9"/>
        <v>360.22</v>
      </c>
      <c r="CE6" s="36">
        <f t="shared" si="9"/>
        <v>358.67</v>
      </c>
      <c r="CF6" s="36">
        <f t="shared" si="9"/>
        <v>179.16</v>
      </c>
      <c r="CG6" s="36">
        <f t="shared" si="9"/>
        <v>187.18</v>
      </c>
      <c r="CH6" s="36">
        <f t="shared" si="9"/>
        <v>189.58</v>
      </c>
      <c r="CI6" s="36">
        <f t="shared" si="9"/>
        <v>192.82</v>
      </c>
      <c r="CJ6" s="36">
        <f t="shared" si="9"/>
        <v>192.98</v>
      </c>
      <c r="CK6" s="35" t="str">
        <f>IF(CK7="","",IF(CK7="-","【-】","【"&amp;SUBSTITUTE(TEXT(CK7,"#,##0.00"),"-","△")&amp;"】"))</f>
        <v>【166.40】</v>
      </c>
      <c r="CL6" s="36">
        <f>IF(CL7="",NA(),CL7)</f>
        <v>38.61</v>
      </c>
      <c r="CM6" s="36">
        <f t="shared" ref="CM6:CU6" si="10">IF(CM7="",NA(),CM7)</f>
        <v>38.57</v>
      </c>
      <c r="CN6" s="36">
        <f t="shared" si="10"/>
        <v>39.049999999999997</v>
      </c>
      <c r="CO6" s="36">
        <f t="shared" si="10"/>
        <v>37.93</v>
      </c>
      <c r="CP6" s="36">
        <f t="shared" si="10"/>
        <v>38.65</v>
      </c>
      <c r="CQ6" s="36">
        <f t="shared" si="10"/>
        <v>54.24</v>
      </c>
      <c r="CR6" s="36">
        <f t="shared" si="10"/>
        <v>55.88</v>
      </c>
      <c r="CS6" s="36">
        <f t="shared" si="10"/>
        <v>55.22</v>
      </c>
      <c r="CT6" s="36">
        <f t="shared" si="10"/>
        <v>54.05</v>
      </c>
      <c r="CU6" s="36">
        <f t="shared" si="10"/>
        <v>54.43</v>
      </c>
      <c r="CV6" s="35" t="str">
        <f>IF(CV7="","",IF(CV7="-","【-】","【"&amp;SUBSTITUTE(TEXT(CV7,"#,##0.00"),"-","△")&amp;"】"))</f>
        <v>【60.69】</v>
      </c>
      <c r="CW6" s="36">
        <f>IF(CW7="",NA(),CW7)</f>
        <v>86.81</v>
      </c>
      <c r="CX6" s="36">
        <f t="shared" ref="CX6:DF6" si="11">IF(CX7="",NA(),CX7)</f>
        <v>85.47</v>
      </c>
      <c r="CY6" s="36">
        <f t="shared" si="11"/>
        <v>84.83</v>
      </c>
      <c r="CZ6" s="36">
        <f t="shared" si="11"/>
        <v>85.17</v>
      </c>
      <c r="DA6" s="36">
        <f t="shared" si="11"/>
        <v>83.04</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54.6</v>
      </c>
      <c r="DI6" s="36">
        <f t="shared" ref="DI6:DQ6" si="12">IF(DI7="",NA(),DI7)</f>
        <v>54.75</v>
      </c>
      <c r="DJ6" s="36">
        <f t="shared" si="12"/>
        <v>55.62</v>
      </c>
      <c r="DK6" s="36">
        <f t="shared" si="12"/>
        <v>56.58</v>
      </c>
      <c r="DL6" s="36">
        <f t="shared" si="12"/>
        <v>57.62</v>
      </c>
      <c r="DM6" s="36">
        <f t="shared" si="12"/>
        <v>48.14</v>
      </c>
      <c r="DN6" s="36">
        <f t="shared" si="12"/>
        <v>46.61</v>
      </c>
      <c r="DO6" s="36">
        <f t="shared" si="12"/>
        <v>47.97</v>
      </c>
      <c r="DP6" s="36">
        <f t="shared" si="12"/>
        <v>49.12</v>
      </c>
      <c r="DQ6" s="36">
        <f t="shared" si="12"/>
        <v>49.39</v>
      </c>
      <c r="DR6" s="35" t="str">
        <f>IF(DR7="","",IF(DR7="-","【-】","【"&amp;SUBSTITUTE(TEXT(DR7,"#,##0.00"),"-","△")&amp;"】"))</f>
        <v>【50.19】</v>
      </c>
      <c r="DS6" s="36">
        <f>IF(DS7="",NA(),DS7)</f>
        <v>25.44</v>
      </c>
      <c r="DT6" s="36">
        <f t="shared" ref="DT6:EB6" si="13">IF(DT7="",NA(),DT7)</f>
        <v>27.58</v>
      </c>
      <c r="DU6" s="36">
        <f t="shared" si="13"/>
        <v>30.25</v>
      </c>
      <c r="DV6" s="36">
        <f t="shared" si="13"/>
        <v>27.71</v>
      </c>
      <c r="DW6" s="36">
        <f t="shared" si="13"/>
        <v>27.91</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1.4</v>
      </c>
      <c r="EE6" s="36">
        <f t="shared" ref="EE6:EM6" si="14">IF(EE7="",NA(),EE7)</f>
        <v>1.58</v>
      </c>
      <c r="EF6" s="36">
        <f t="shared" si="14"/>
        <v>1.04</v>
      </c>
      <c r="EG6" s="36">
        <f t="shared" si="14"/>
        <v>1.45</v>
      </c>
      <c r="EH6" s="36">
        <f t="shared" si="14"/>
        <v>0.57999999999999996</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172057</v>
      </c>
      <c r="D7" s="38">
        <v>46</v>
      </c>
      <c r="E7" s="38">
        <v>1</v>
      </c>
      <c r="F7" s="38">
        <v>0</v>
      </c>
      <c r="G7" s="38">
        <v>1</v>
      </c>
      <c r="H7" s="38" t="s">
        <v>93</v>
      </c>
      <c r="I7" s="38" t="s">
        <v>94</v>
      </c>
      <c r="J7" s="38" t="s">
        <v>95</v>
      </c>
      <c r="K7" s="38" t="s">
        <v>96</v>
      </c>
      <c r="L7" s="38" t="s">
        <v>97</v>
      </c>
      <c r="M7" s="38" t="s">
        <v>98</v>
      </c>
      <c r="N7" s="39" t="s">
        <v>99</v>
      </c>
      <c r="O7" s="39">
        <v>73.150000000000006</v>
      </c>
      <c r="P7" s="39">
        <v>86.58</v>
      </c>
      <c r="Q7" s="39">
        <v>5423</v>
      </c>
      <c r="R7" s="39">
        <v>13700</v>
      </c>
      <c r="S7" s="39">
        <v>247.2</v>
      </c>
      <c r="T7" s="39">
        <v>55.42</v>
      </c>
      <c r="U7" s="39">
        <v>11715</v>
      </c>
      <c r="V7" s="39">
        <v>70.92</v>
      </c>
      <c r="W7" s="39">
        <v>165.19</v>
      </c>
      <c r="X7" s="39">
        <v>116.62</v>
      </c>
      <c r="Y7" s="39">
        <v>115.44</v>
      </c>
      <c r="Z7" s="39">
        <v>108.42</v>
      </c>
      <c r="AA7" s="39">
        <v>112.57</v>
      </c>
      <c r="AB7" s="39">
        <v>114.46</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346.63</v>
      </c>
      <c r="AU7" s="39">
        <v>366.4</v>
      </c>
      <c r="AV7" s="39">
        <v>429.28</v>
      </c>
      <c r="AW7" s="39">
        <v>483.33</v>
      </c>
      <c r="AX7" s="39">
        <v>441.92</v>
      </c>
      <c r="AY7" s="39">
        <v>388.67</v>
      </c>
      <c r="AZ7" s="39">
        <v>355.27</v>
      </c>
      <c r="BA7" s="39">
        <v>359.7</v>
      </c>
      <c r="BB7" s="39">
        <v>362.93</v>
      </c>
      <c r="BC7" s="39">
        <v>371.81</v>
      </c>
      <c r="BD7" s="39">
        <v>260.31</v>
      </c>
      <c r="BE7" s="39">
        <v>682.67</v>
      </c>
      <c r="BF7" s="39">
        <v>683.19</v>
      </c>
      <c r="BG7" s="39">
        <v>652.85</v>
      </c>
      <c r="BH7" s="39">
        <v>611.66999999999996</v>
      </c>
      <c r="BI7" s="39">
        <v>556.45000000000005</v>
      </c>
      <c r="BJ7" s="39">
        <v>422.5</v>
      </c>
      <c r="BK7" s="39">
        <v>458.27</v>
      </c>
      <c r="BL7" s="39">
        <v>447.01</v>
      </c>
      <c r="BM7" s="39">
        <v>439.05</v>
      </c>
      <c r="BN7" s="39">
        <v>465.85</v>
      </c>
      <c r="BO7" s="39">
        <v>275.67</v>
      </c>
      <c r="BP7" s="39">
        <v>88.7</v>
      </c>
      <c r="BQ7" s="39">
        <v>87.7</v>
      </c>
      <c r="BR7" s="39">
        <v>83.05</v>
      </c>
      <c r="BS7" s="39">
        <v>88.18</v>
      </c>
      <c r="BT7" s="39">
        <v>88.91</v>
      </c>
      <c r="BU7" s="39">
        <v>101.64</v>
      </c>
      <c r="BV7" s="39">
        <v>96.77</v>
      </c>
      <c r="BW7" s="39">
        <v>95.81</v>
      </c>
      <c r="BX7" s="39">
        <v>95.26</v>
      </c>
      <c r="BY7" s="39">
        <v>92.39</v>
      </c>
      <c r="BZ7" s="39">
        <v>100.05</v>
      </c>
      <c r="CA7" s="39">
        <v>355.09</v>
      </c>
      <c r="CB7" s="39">
        <v>359.46</v>
      </c>
      <c r="CC7" s="39">
        <v>382.51</v>
      </c>
      <c r="CD7" s="39">
        <v>360.22</v>
      </c>
      <c r="CE7" s="39">
        <v>358.67</v>
      </c>
      <c r="CF7" s="39">
        <v>179.16</v>
      </c>
      <c r="CG7" s="39">
        <v>187.18</v>
      </c>
      <c r="CH7" s="39">
        <v>189.58</v>
      </c>
      <c r="CI7" s="39">
        <v>192.82</v>
      </c>
      <c r="CJ7" s="39">
        <v>192.98</v>
      </c>
      <c r="CK7" s="39">
        <v>166.4</v>
      </c>
      <c r="CL7" s="39">
        <v>38.61</v>
      </c>
      <c r="CM7" s="39">
        <v>38.57</v>
      </c>
      <c r="CN7" s="39">
        <v>39.049999999999997</v>
      </c>
      <c r="CO7" s="39">
        <v>37.93</v>
      </c>
      <c r="CP7" s="39">
        <v>38.65</v>
      </c>
      <c r="CQ7" s="39">
        <v>54.24</v>
      </c>
      <c r="CR7" s="39">
        <v>55.88</v>
      </c>
      <c r="CS7" s="39">
        <v>55.22</v>
      </c>
      <c r="CT7" s="39">
        <v>54.05</v>
      </c>
      <c r="CU7" s="39">
        <v>54.43</v>
      </c>
      <c r="CV7" s="39">
        <v>60.69</v>
      </c>
      <c r="CW7" s="39">
        <v>86.81</v>
      </c>
      <c r="CX7" s="39">
        <v>85.47</v>
      </c>
      <c r="CY7" s="39">
        <v>84.83</v>
      </c>
      <c r="CZ7" s="39">
        <v>85.17</v>
      </c>
      <c r="DA7" s="39">
        <v>83.04</v>
      </c>
      <c r="DB7" s="39">
        <v>81.680000000000007</v>
      </c>
      <c r="DC7" s="39">
        <v>80.989999999999995</v>
      </c>
      <c r="DD7" s="39">
        <v>80.930000000000007</v>
      </c>
      <c r="DE7" s="39">
        <v>80.510000000000005</v>
      </c>
      <c r="DF7" s="39">
        <v>79.44</v>
      </c>
      <c r="DG7" s="39">
        <v>89.82</v>
      </c>
      <c r="DH7" s="39">
        <v>54.6</v>
      </c>
      <c r="DI7" s="39">
        <v>54.75</v>
      </c>
      <c r="DJ7" s="39">
        <v>55.62</v>
      </c>
      <c r="DK7" s="39">
        <v>56.58</v>
      </c>
      <c r="DL7" s="39">
        <v>57.62</v>
      </c>
      <c r="DM7" s="39">
        <v>48.14</v>
      </c>
      <c r="DN7" s="39">
        <v>46.61</v>
      </c>
      <c r="DO7" s="39">
        <v>47.97</v>
      </c>
      <c r="DP7" s="39">
        <v>49.12</v>
      </c>
      <c r="DQ7" s="39">
        <v>49.39</v>
      </c>
      <c r="DR7" s="39">
        <v>50.19</v>
      </c>
      <c r="DS7" s="39">
        <v>25.44</v>
      </c>
      <c r="DT7" s="39">
        <v>27.58</v>
      </c>
      <c r="DU7" s="39">
        <v>30.25</v>
      </c>
      <c r="DV7" s="39">
        <v>27.71</v>
      </c>
      <c r="DW7" s="39">
        <v>27.91</v>
      </c>
      <c r="DX7" s="39">
        <v>11.13</v>
      </c>
      <c r="DY7" s="39">
        <v>10.84</v>
      </c>
      <c r="DZ7" s="39">
        <v>15.33</v>
      </c>
      <c r="EA7" s="39">
        <v>16.760000000000002</v>
      </c>
      <c r="EB7" s="39">
        <v>18.57</v>
      </c>
      <c r="EC7" s="39">
        <v>20.63</v>
      </c>
      <c r="ED7" s="39">
        <v>1.4</v>
      </c>
      <c r="EE7" s="39">
        <v>1.58</v>
      </c>
      <c r="EF7" s="39">
        <v>1.04</v>
      </c>
      <c r="EG7" s="39">
        <v>1.45</v>
      </c>
      <c r="EH7" s="39">
        <v>0.57999999999999996</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2021-12-03T06:48:40Z</dcterms:created>
  <dcterms:modified xsi:type="dcterms:W3CDTF">2022-01-27T05:27:34Z</dcterms:modified>
  <cp:category/>
</cp:coreProperties>
</file>