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3財政共有\09 地方公営企業\96 経営比較分析関係\04    公表用ファイル\03 下水道\71公共\"/>
    </mc:Choice>
  </mc:AlternateContent>
  <workbookProtection workbookAlgorithmName="SHA-512" workbookHashValue="zn+PvYGK4VJmQEWc3HGHfeYRnYTCNqiwDti6aojT+r7u7hjw1fOU0XB4gI8eawZEd4viZKF86GmXIt1LBBtXgQ==" workbookSaltValue="jAbX8r+2BMamL2dznOq68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W10" i="4"/>
  <c r="P10" i="4"/>
  <c r="B10" i="4"/>
  <c r="BB8" i="4"/>
  <c r="AT8" i="4"/>
  <c r="AD8" i="4"/>
  <c r="W8" i="4"/>
  <c r="B8" i="4"/>
  <c r="B6" i="4"/>
</calcChain>
</file>

<file path=xl/sharedStrings.xml><?xml version="1.0" encoding="utf-8"?>
<sst xmlns="http://schemas.openxmlformats.org/spreadsheetml/2006/main" count="319" uniqueCount="118">
  <si>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</si>
  <si>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</si>
  <si>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</si>
  <si>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</si>
  <si>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</si>
  <si>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</si>
  <si>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</si>
  <si>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</si>
  <si>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</si>
  <si>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</si>
  <si>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</si>
  <si>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</si>
  <si>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</si>
  <si>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</si>
  <si>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</si>
  <si>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</si>
  <si>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</si>
  <si>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</si>
  <si>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</si>
  <si>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</si>
  <si>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</si>
  <si>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</si>
  <si>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</si>
  <si>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</si>
  <si>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</si>
  <si>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</si>
  <si>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</si>
  <si>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</si>
  <si>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</si>
  <si>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</si>
  <si>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</si>
  <si>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</si>
  <si>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</si>
  <si>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</si>
  <si>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</si>
  <si>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</si>
  <si>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</si>
  <si>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</si>
  <si>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</si>
  <si>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</si>
  <si>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</si>
  <si>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</si>
  <si>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</si>
  <si>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</si>
  <si>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</si>
  <si>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</si>
  <si>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</si>
  <si>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</si>
  <si>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</si>
  <si>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</si>
  <si>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</si>
  <si>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</si>
  <si>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</si>
  <si>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</si>
  <si>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</si>
  <si>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</si>
  <si>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</si>
  <si>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</si>
  <si>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</si>
  <si>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</si>
  <si>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</si>
  <si>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</si>
  <si>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</si>
  <si>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</si>
  <si>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</si>
  <si>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</si>
  <si>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</si>
  <si>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</si>
  <si>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</si>
  <si>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</si>
  <si>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</si>
  <si>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</si>
  <si>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</si>
  <si>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</si>
  <si>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</si>
  <si>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</si>
  <si>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</si>
  <si>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</si>
  <si>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</si>
  <si>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</si>
  <si>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</si>
  <si>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</si>
  <si>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</si>
  <si>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</si>
  <si>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</si>
  <si>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</si>
  <si>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</si>
  <si>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</si>
  <si>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</si>
  <si>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</si>
  <si>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</si>
  <si>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</si>
  <si>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</si>
  <si>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</si>
  <si>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</si>
  <si>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珠洲市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</si>
  <si>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</si>
  <si>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</si>
  <si>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</si>
  <si>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</si>
  <si>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</si>
  <si>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</si>
  <si>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</si>
  <si>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</si>
  <si>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</si>
  <si>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</si>
  <si>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</si>
  <si>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</si>
  <si>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</si>
  <si>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</si>
  <si>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</si>
  <si>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</si>
  <si>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</si>
  <si>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</si>
  <si>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</si>
  <si>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①有形固定資産減価償却率は、令和2年度の企業会計移行から減価償却を開始しているため、低い数値となっている。
②③法定耐用年数（50年）を超えた管渠はないため、管渠の更新は行っていないが、巡回点検や、カメラ調査等により適宜修繕や清掃を実施していく。
　処理場、ポンプ場の機械電気設備が耐用年数を超過しており、ストックマネジメント計画に基づいて、管渠も含めた全設備の改築更新を計画的に実施していく。</t>
    <rPh sb="1" eb="3">
      <t>ユウケイ</t>
    </rPh>
    <rPh sb="3" eb="5">
      <t>コテイ</t>
    </rPh>
    <rPh sb="5" eb="7">
      <t>シサン</t>
    </rPh>
    <rPh sb="7" eb="9">
      <t>ゲンカ</t>
    </rPh>
    <rPh sb="9" eb="11">
      <t>ショウキャク</t>
    </rPh>
    <rPh sb="11" eb="12">
      <t>リツ</t>
    </rPh>
    <rPh sb="14" eb="16">
      <t>レイワ</t>
    </rPh>
    <rPh sb="17" eb="19">
      <t>ネンド</t>
    </rPh>
    <rPh sb="20" eb="22">
      <t>キギョウ</t>
    </rPh>
    <rPh sb="22" eb="24">
      <t>カイケイ</t>
    </rPh>
    <rPh sb="24" eb="26">
      <t>イコウ</t>
    </rPh>
    <rPh sb="28" eb="30">
      <t>ゲンカ</t>
    </rPh>
    <rPh sb="30" eb="32">
      <t>ショウキャク</t>
    </rPh>
    <rPh sb="33" eb="35">
      <t>カイシ</t>
    </rPh>
    <rPh sb="42" eb="43">
      <t>ヒク</t>
    </rPh>
    <rPh sb="44" eb="46">
      <t>スウチ</t>
    </rPh>
    <rPh sb="80" eb="82">
      <t>カンキョ</t>
    </rPh>
    <rPh sb="83" eb="85">
      <t>コウシン</t>
    </rPh>
    <rPh sb="86" eb="87">
      <t>オコナ</t>
    </rPh>
    <rPh sb="168" eb="169">
      <t>モト</t>
    </rPh>
    <rPh sb="188" eb="191">
      <t>ケイカクテキ</t>
    </rPh>
    <phoneticPr fontId="4"/>
  </si>
  <si>
    <t>①経常収支比率が100％を超えているものの、下水道使用料で支払利息等の費用を賄い切れておらず、一般会計繰入金に依存している状態である。
②累積欠損金比率は類似団体平均よりも大きく、減少に向けて取り組んでいるところである。
③流動比率が低く、1年以内に支払う債務分の現金預金を保有できていない状態である。
④企業債残高対事業規模比率は、企業債の一般会計負担見込分が控除されているため低く表示されているが、企業債残高全体では類似団体同様に大きい状態である。
⑤経費回収率は、類似団体平均より高いものの、下水道使用料で維持管理費を賄えていない状態である。
⑥汚水処理原価は、類似団体平均より低く抑えられている。
⑦施設利用率は、類似団体平均を下回っており、処理能力に余裕が生じている。
　⑧水洗化率は、類似団体平均より低く、供用開始済の地区において後継者不在の高齢世帯が多いため、未接続者が多い状態である。</t>
    <rPh sb="355" eb="357">
      <t>ルイジ</t>
    </rPh>
    <rPh sb="357" eb="359">
      <t>ダンタイ</t>
    </rPh>
    <rPh sb="359" eb="361">
      <t>ヘイキン</t>
    </rPh>
    <rPh sb="363" eb="364">
      <t>ヒク</t>
    </rPh>
    <rPh sb="389" eb="390">
      <t>オオ</t>
    </rPh>
    <rPh sb="394" eb="397">
      <t>ミセツゾク</t>
    </rPh>
    <rPh sb="397" eb="398">
      <t>シャ</t>
    </rPh>
    <rPh sb="399" eb="400">
      <t>オオ</t>
    </rPh>
    <rPh sb="401" eb="403">
      <t>ジョウタイ</t>
    </rPh>
    <phoneticPr fontId="4"/>
  </si>
  <si>
    <t>　ストックマネジメント計画により、全施設における更新の優先順位を決定し、年度間の建設改良費が平準化するよう実施していく。
　一般会計からの繰入金のうち、基準外繰入の抑制を図るため、助成制度の活用や、生活排水対策の普及・啓発を進めることで、水洗化率の向上・料金収入の確保に努める。基準内繰入については、適正に一般会計に負担を求めていく。
　令和2年度より公営企業会計へ移行し、経営や資産等の状況を的確に把握して、経営基盤の計画的な強化と財政マネジメントの向上等に取り組む。</t>
    <rPh sb="76" eb="78">
      <t>キジュン</t>
    </rPh>
    <rPh sb="78" eb="79">
      <t>ガイ</t>
    </rPh>
    <rPh sb="79" eb="81">
      <t>クリイレ</t>
    </rPh>
    <rPh sb="139" eb="142">
      <t>キジュンナイ</t>
    </rPh>
    <rPh sb="142" eb="144">
      <t>クリイレ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</si>
</sst>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CB7-49A2-8AA5-479C98E00E6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0.32</c:v>
                </c:pt>
              </c:numCache>
            </c:numRef>
          </c:val>
          <c:smooth val="0"/>
          <c:extLst>
            <c:ext xmlns:c16="http://schemas.microsoft.com/office/drawing/2014/chart" uri="{C3380CC4-5D6E-409C-BE32-E72D297353CC}">
              <c16:uniqueId val="{00000001-6CB7-49A2-8AA5-479C98E00E6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32.58</c:v>
                </c:pt>
              </c:numCache>
            </c:numRef>
          </c:val>
          <c:extLst>
            <c:ext xmlns:c16="http://schemas.microsoft.com/office/drawing/2014/chart" uri="{C3380CC4-5D6E-409C-BE32-E72D297353CC}">
              <c16:uniqueId val="{00000000-0400-4C61-AB1B-525B603EC8D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49.47</c:v>
                </c:pt>
              </c:numCache>
            </c:numRef>
          </c:val>
          <c:smooth val="0"/>
          <c:extLst>
            <c:ext xmlns:c16="http://schemas.microsoft.com/office/drawing/2014/chart" uri="{C3380CC4-5D6E-409C-BE32-E72D297353CC}">
              <c16:uniqueId val="{00000001-0400-4C61-AB1B-525B603EC8D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68.790000000000006</c:v>
                </c:pt>
              </c:numCache>
            </c:numRef>
          </c:val>
          <c:extLst>
            <c:ext xmlns:c16="http://schemas.microsoft.com/office/drawing/2014/chart" uri="{C3380CC4-5D6E-409C-BE32-E72D297353CC}">
              <c16:uniqueId val="{00000000-F3A7-4667-92AB-17CB53810D2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82.06</c:v>
                </c:pt>
              </c:numCache>
            </c:numRef>
          </c:val>
          <c:smooth val="0"/>
          <c:extLst>
            <c:ext xmlns:c16="http://schemas.microsoft.com/office/drawing/2014/chart" uri="{C3380CC4-5D6E-409C-BE32-E72D297353CC}">
              <c16:uniqueId val="{00000001-F3A7-4667-92AB-17CB53810D2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101.85</c:v>
                </c:pt>
              </c:numCache>
            </c:numRef>
          </c:val>
          <c:extLst>
            <c:ext xmlns:c16="http://schemas.microsoft.com/office/drawing/2014/chart" uri="{C3380CC4-5D6E-409C-BE32-E72D297353CC}">
              <c16:uniqueId val="{00000000-8299-4A6F-AA77-2A90783803F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107.81</c:v>
                </c:pt>
              </c:numCache>
            </c:numRef>
          </c:val>
          <c:smooth val="0"/>
          <c:extLst>
            <c:ext xmlns:c16="http://schemas.microsoft.com/office/drawing/2014/chart" uri="{C3380CC4-5D6E-409C-BE32-E72D297353CC}">
              <c16:uniqueId val="{00000001-8299-4A6F-AA77-2A90783803F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4.55</c:v>
                </c:pt>
              </c:numCache>
            </c:numRef>
          </c:val>
          <c:extLst>
            <c:ext xmlns:c16="http://schemas.microsoft.com/office/drawing/2014/chart" uri="{C3380CC4-5D6E-409C-BE32-E72D297353CC}">
              <c16:uniqueId val="{00000000-1585-4105-B497-F5250D3B5D3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19.93</c:v>
                </c:pt>
              </c:numCache>
            </c:numRef>
          </c:val>
          <c:smooth val="0"/>
          <c:extLst>
            <c:ext xmlns:c16="http://schemas.microsoft.com/office/drawing/2014/chart" uri="{C3380CC4-5D6E-409C-BE32-E72D297353CC}">
              <c16:uniqueId val="{00000001-1585-4105-B497-F5250D3B5D3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801-408F-9CA5-37B9FAEB8A0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5801-408F-9CA5-37B9FAEB8A0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303.64999999999998</c:v>
                </c:pt>
              </c:numCache>
            </c:numRef>
          </c:val>
          <c:extLst>
            <c:ext xmlns:c16="http://schemas.microsoft.com/office/drawing/2014/chart" uri="{C3380CC4-5D6E-409C-BE32-E72D297353CC}">
              <c16:uniqueId val="{00000000-F3E0-47DD-86D8-398F737A349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18.2</c:v>
                </c:pt>
              </c:numCache>
            </c:numRef>
          </c:val>
          <c:smooth val="0"/>
          <c:extLst>
            <c:ext xmlns:c16="http://schemas.microsoft.com/office/drawing/2014/chart" uri="{C3380CC4-5D6E-409C-BE32-E72D297353CC}">
              <c16:uniqueId val="{00000001-F3E0-47DD-86D8-398F737A349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25.44</c:v>
                </c:pt>
              </c:numCache>
            </c:numRef>
          </c:val>
          <c:extLst>
            <c:ext xmlns:c16="http://schemas.microsoft.com/office/drawing/2014/chart" uri="{C3380CC4-5D6E-409C-BE32-E72D297353CC}">
              <c16:uniqueId val="{00000000-EABE-4675-BC4B-F0705D76E7F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48.56</c:v>
                </c:pt>
              </c:numCache>
            </c:numRef>
          </c:val>
          <c:smooth val="0"/>
          <c:extLst>
            <c:ext xmlns:c16="http://schemas.microsoft.com/office/drawing/2014/chart" uri="{C3380CC4-5D6E-409C-BE32-E72D297353CC}">
              <c16:uniqueId val="{00000001-EABE-4675-BC4B-F0705D76E7F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520.16</c:v>
                </c:pt>
              </c:numCache>
            </c:numRef>
          </c:val>
          <c:extLst>
            <c:ext xmlns:c16="http://schemas.microsoft.com/office/drawing/2014/chart" uri="{C3380CC4-5D6E-409C-BE32-E72D297353CC}">
              <c16:uniqueId val="{00000000-03C7-45B3-98A5-A88F92C7094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1245.0999999999999</c:v>
                </c:pt>
              </c:numCache>
            </c:numRef>
          </c:val>
          <c:smooth val="0"/>
          <c:extLst>
            <c:ext xmlns:c16="http://schemas.microsoft.com/office/drawing/2014/chart" uri="{C3380CC4-5D6E-409C-BE32-E72D297353CC}">
              <c16:uniqueId val="{00000001-03C7-45B3-98A5-A88F92C7094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91.32</c:v>
                </c:pt>
              </c:numCache>
            </c:numRef>
          </c:val>
          <c:extLst>
            <c:ext xmlns:c16="http://schemas.microsoft.com/office/drawing/2014/chart" uri="{C3380CC4-5D6E-409C-BE32-E72D297353CC}">
              <c16:uniqueId val="{00000000-8651-4E3C-9969-ADABA2C8D9C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79.77</c:v>
                </c:pt>
              </c:numCache>
            </c:numRef>
          </c:val>
          <c:smooth val="0"/>
          <c:extLst>
            <c:ext xmlns:c16="http://schemas.microsoft.com/office/drawing/2014/chart" uri="{C3380CC4-5D6E-409C-BE32-E72D297353CC}">
              <c16:uniqueId val="{00000001-8651-4E3C-9969-ADABA2C8D9C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176.48</c:v>
                </c:pt>
              </c:numCache>
            </c:numRef>
          </c:val>
          <c:extLst>
            <c:ext xmlns:c16="http://schemas.microsoft.com/office/drawing/2014/chart" uri="{C3380CC4-5D6E-409C-BE32-E72D297353CC}">
              <c16:uniqueId val="{00000000-7496-4A2B-8947-96460605E00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214.56</c:v>
                </c:pt>
              </c:numCache>
            </c:numRef>
          </c:val>
          <c:smooth val="0"/>
          <c:extLst>
            <c:ext xmlns:c16="http://schemas.microsoft.com/office/drawing/2014/chart" uri="{C3380CC4-5D6E-409C-BE32-E72D297353CC}">
              <c16:uniqueId val="{00000001-7496-4A2B-8947-96460605E00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election sqref="A1:A104857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石川県　珠洲市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Cd2</v>
      </c>
      <c r="X8" s="49"/>
      <c r="Y8" s="49"/>
      <c r="Z8" s="49"/>
      <c r="AA8" s="49"/>
      <c r="AB8" s="49"/>
      <c r="AC8" s="49"/>
      <c r="AD8" s="50" t="str">
        <f>データ!$M$6</f>
        <v>非設置</v>
      </c>
      <c r="AE8" s="50"/>
      <c r="AF8" s="50"/>
      <c r="AG8" s="50"/>
      <c r="AH8" s="50"/>
      <c r="AI8" s="50"/>
      <c r="AJ8" s="50"/>
      <c r="AK8" s="3"/>
      <c r="AL8" s="51">
        <f>データ!S6</f>
        <v>13700</v>
      </c>
      <c r="AM8" s="51"/>
      <c r="AN8" s="51"/>
      <c r="AO8" s="51"/>
      <c r="AP8" s="51"/>
      <c r="AQ8" s="51"/>
      <c r="AR8" s="51"/>
      <c r="AS8" s="51"/>
      <c r="AT8" s="46">
        <f>データ!T6</f>
        <v>247.2</v>
      </c>
      <c r="AU8" s="46"/>
      <c r="AV8" s="46"/>
      <c r="AW8" s="46"/>
      <c r="AX8" s="46"/>
      <c r="AY8" s="46"/>
      <c r="AZ8" s="46"/>
      <c r="BA8" s="46"/>
      <c r="BB8" s="46">
        <f>データ!U6</f>
        <v>55.42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45.51</v>
      </c>
      <c r="J10" s="46"/>
      <c r="K10" s="46"/>
      <c r="L10" s="46"/>
      <c r="M10" s="46"/>
      <c r="N10" s="46"/>
      <c r="O10" s="46"/>
      <c r="P10" s="46">
        <f>データ!P6</f>
        <v>46.57</v>
      </c>
      <c r="Q10" s="46"/>
      <c r="R10" s="46"/>
      <c r="S10" s="46"/>
      <c r="T10" s="46"/>
      <c r="U10" s="46"/>
      <c r="V10" s="46"/>
      <c r="W10" s="46">
        <f>データ!Q6</f>
        <v>90</v>
      </c>
      <c r="X10" s="46"/>
      <c r="Y10" s="46"/>
      <c r="Z10" s="46"/>
      <c r="AA10" s="46"/>
      <c r="AB10" s="46"/>
      <c r="AC10" s="46"/>
      <c r="AD10" s="51">
        <f>データ!R6</f>
        <v>3520</v>
      </c>
      <c r="AE10" s="51"/>
      <c r="AF10" s="51"/>
      <c r="AG10" s="51"/>
      <c r="AH10" s="51"/>
      <c r="AI10" s="51"/>
      <c r="AJ10" s="51"/>
      <c r="AK10" s="2"/>
      <c r="AL10" s="51">
        <f>データ!V6</f>
        <v>6302</v>
      </c>
      <c r="AM10" s="51"/>
      <c r="AN10" s="51"/>
      <c r="AO10" s="51"/>
      <c r="AP10" s="51"/>
      <c r="AQ10" s="51"/>
      <c r="AR10" s="51"/>
      <c r="AS10" s="51"/>
      <c r="AT10" s="46">
        <f>データ!W6</f>
        <v>4.05</v>
      </c>
      <c r="AU10" s="46"/>
      <c r="AV10" s="46"/>
      <c r="AW10" s="46"/>
      <c r="AX10" s="46"/>
      <c r="AY10" s="46"/>
      <c r="AZ10" s="46"/>
      <c r="BA10" s="46"/>
      <c r="BB10" s="46">
        <f>データ!X6</f>
        <v>1556.05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s8S2mjtUf760TGAY3FxYnh/cbfbsmjz7jpYuCf3o2OZiXte/gNokOFyrgO6gTH2rH4AqpIn8JDL65jiRDvaYeQ==" saltValue="hC/xAA04aePTQ3bPO2KmQ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172057</v>
      </c>
      <c r="D6" s="33">
        <f t="shared" si="3"/>
        <v>46</v>
      </c>
      <c r="E6" s="33">
        <f t="shared" si="3"/>
        <v>17</v>
      </c>
      <c r="F6" s="33">
        <f t="shared" si="3"/>
        <v>1</v>
      </c>
      <c r="G6" s="33">
        <f t="shared" si="3"/>
        <v>0</v>
      </c>
      <c r="H6" s="33" t="str">
        <f t="shared" si="3"/>
        <v>石川県　珠洲市</v>
      </c>
      <c r="I6" s="33" t="str">
        <f t="shared" si="3"/>
        <v>法適用</v>
      </c>
      <c r="J6" s="33" t="str">
        <f t="shared" si="3"/>
        <v>下水道事業</v>
      </c>
      <c r="K6" s="33" t="str">
        <f t="shared" si="3"/>
        <v>公共下水道</v>
      </c>
      <c r="L6" s="33" t="str">
        <f t="shared" si="3"/>
        <v>Cd2</v>
      </c>
      <c r="M6" s="33" t="str">
        <f t="shared" si="3"/>
        <v>非設置</v>
      </c>
      <c r="N6" s="34" t="str">
        <f t="shared" si="3"/>
        <v>-</v>
      </c>
      <c r="O6" s="34">
        <f t="shared" si="3"/>
        <v>45.51</v>
      </c>
      <c r="P6" s="34">
        <f t="shared" si="3"/>
        <v>46.57</v>
      </c>
      <c r="Q6" s="34">
        <f t="shared" si="3"/>
        <v>90</v>
      </c>
      <c r="R6" s="34">
        <f t="shared" si="3"/>
        <v>3520</v>
      </c>
      <c r="S6" s="34">
        <f t="shared" si="3"/>
        <v>13700</v>
      </c>
      <c r="T6" s="34">
        <f t="shared" si="3"/>
        <v>247.2</v>
      </c>
      <c r="U6" s="34">
        <f t="shared" si="3"/>
        <v>55.42</v>
      </c>
      <c r="V6" s="34">
        <f t="shared" si="3"/>
        <v>6302</v>
      </c>
      <c r="W6" s="34">
        <f t="shared" si="3"/>
        <v>4.05</v>
      </c>
      <c r="X6" s="34">
        <f t="shared" si="3"/>
        <v>1556.05</v>
      </c>
      <c r="Y6" s="35" t="str">
        <f>IF(Y7="",NA(),Y7)</f>
        <v>-</v>
      </c>
      <c r="Z6" s="35" t="str">
        <f t="shared" ref="Z6:AH6" si="4">IF(Z7="",NA(),Z7)</f>
        <v>-</v>
      </c>
      <c r="AA6" s="35" t="str">
        <f t="shared" si="4"/>
        <v>-</v>
      </c>
      <c r="AB6" s="35" t="str">
        <f t="shared" si="4"/>
        <v>-</v>
      </c>
      <c r="AC6" s="35">
        <f t="shared" si="4"/>
        <v>101.85</v>
      </c>
      <c r="AD6" s="35" t="str">
        <f t="shared" si="4"/>
        <v>-</v>
      </c>
      <c r="AE6" s="35" t="str">
        <f t="shared" si="4"/>
        <v>-</v>
      </c>
      <c r="AF6" s="35" t="str">
        <f t="shared" si="4"/>
        <v>-</v>
      </c>
      <c r="AG6" s="35" t="str">
        <f t="shared" si="4"/>
        <v>-</v>
      </c>
      <c r="AH6" s="35">
        <f t="shared" si="4"/>
        <v>107.81</v>
      </c>
      <c r="AI6" s="34" t="str">
        <f>IF(AI7="","",IF(AI7="-","【-】","【"&amp;SUBSTITUTE(TEXT(AI7,"#,##0.00"),"-","△")&amp;"】"))</f>
        <v>【106.67】</v>
      </c>
      <c r="AJ6" s="35" t="str">
        <f>IF(AJ7="",NA(),AJ7)</f>
        <v>-</v>
      </c>
      <c r="AK6" s="35" t="str">
        <f t="shared" ref="AK6:AS6" si="5">IF(AK7="",NA(),AK7)</f>
        <v>-</v>
      </c>
      <c r="AL6" s="35" t="str">
        <f t="shared" si="5"/>
        <v>-</v>
      </c>
      <c r="AM6" s="35" t="str">
        <f t="shared" si="5"/>
        <v>-</v>
      </c>
      <c r="AN6" s="35">
        <f t="shared" si="5"/>
        <v>303.64999999999998</v>
      </c>
      <c r="AO6" s="35" t="str">
        <f t="shared" si="5"/>
        <v>-</v>
      </c>
      <c r="AP6" s="35" t="str">
        <f t="shared" si="5"/>
        <v>-</v>
      </c>
      <c r="AQ6" s="35" t="str">
        <f t="shared" si="5"/>
        <v>-</v>
      </c>
      <c r="AR6" s="35" t="str">
        <f t="shared" si="5"/>
        <v>-</v>
      </c>
      <c r="AS6" s="35">
        <f t="shared" si="5"/>
        <v>18.2</v>
      </c>
      <c r="AT6" s="34" t="str">
        <f>IF(AT7="","",IF(AT7="-","【-】","【"&amp;SUBSTITUTE(TEXT(AT7,"#,##0.00"),"-","△")&amp;"】"))</f>
        <v>【3.64】</v>
      </c>
      <c r="AU6" s="35" t="str">
        <f>IF(AU7="",NA(),AU7)</f>
        <v>-</v>
      </c>
      <c r="AV6" s="35" t="str">
        <f t="shared" ref="AV6:BD6" si="6">IF(AV7="",NA(),AV7)</f>
        <v>-</v>
      </c>
      <c r="AW6" s="35" t="str">
        <f t="shared" si="6"/>
        <v>-</v>
      </c>
      <c r="AX6" s="35" t="str">
        <f t="shared" si="6"/>
        <v>-</v>
      </c>
      <c r="AY6" s="35">
        <f t="shared" si="6"/>
        <v>25.44</v>
      </c>
      <c r="AZ6" s="35" t="str">
        <f t="shared" si="6"/>
        <v>-</v>
      </c>
      <c r="BA6" s="35" t="str">
        <f t="shared" si="6"/>
        <v>-</v>
      </c>
      <c r="BB6" s="35" t="str">
        <f t="shared" si="6"/>
        <v>-</v>
      </c>
      <c r="BC6" s="35" t="str">
        <f t="shared" si="6"/>
        <v>-</v>
      </c>
      <c r="BD6" s="35">
        <f t="shared" si="6"/>
        <v>48.56</v>
      </c>
      <c r="BE6" s="34" t="str">
        <f>IF(BE7="","",IF(BE7="-","【-】","【"&amp;SUBSTITUTE(TEXT(BE7,"#,##0.00"),"-","△")&amp;"】"))</f>
        <v>【67.52】</v>
      </c>
      <c r="BF6" s="35" t="str">
        <f>IF(BF7="",NA(),BF7)</f>
        <v>-</v>
      </c>
      <c r="BG6" s="35" t="str">
        <f t="shared" ref="BG6:BO6" si="7">IF(BG7="",NA(),BG7)</f>
        <v>-</v>
      </c>
      <c r="BH6" s="35" t="str">
        <f t="shared" si="7"/>
        <v>-</v>
      </c>
      <c r="BI6" s="35" t="str">
        <f t="shared" si="7"/>
        <v>-</v>
      </c>
      <c r="BJ6" s="35">
        <f t="shared" si="7"/>
        <v>520.16</v>
      </c>
      <c r="BK6" s="35" t="str">
        <f t="shared" si="7"/>
        <v>-</v>
      </c>
      <c r="BL6" s="35" t="str">
        <f t="shared" si="7"/>
        <v>-</v>
      </c>
      <c r="BM6" s="35" t="str">
        <f t="shared" si="7"/>
        <v>-</v>
      </c>
      <c r="BN6" s="35" t="str">
        <f t="shared" si="7"/>
        <v>-</v>
      </c>
      <c r="BO6" s="35">
        <f t="shared" si="7"/>
        <v>1245.0999999999999</v>
      </c>
      <c r="BP6" s="34" t="str">
        <f>IF(BP7="","",IF(BP7="-","【-】","【"&amp;SUBSTITUTE(TEXT(BP7,"#,##0.00"),"-","△")&amp;"】"))</f>
        <v>【705.21】</v>
      </c>
      <c r="BQ6" s="35" t="str">
        <f>IF(BQ7="",NA(),BQ7)</f>
        <v>-</v>
      </c>
      <c r="BR6" s="35" t="str">
        <f t="shared" ref="BR6:BZ6" si="8">IF(BR7="",NA(),BR7)</f>
        <v>-</v>
      </c>
      <c r="BS6" s="35" t="str">
        <f t="shared" si="8"/>
        <v>-</v>
      </c>
      <c r="BT6" s="35" t="str">
        <f t="shared" si="8"/>
        <v>-</v>
      </c>
      <c r="BU6" s="35">
        <f t="shared" si="8"/>
        <v>91.32</v>
      </c>
      <c r="BV6" s="35" t="str">
        <f t="shared" si="8"/>
        <v>-</v>
      </c>
      <c r="BW6" s="35" t="str">
        <f t="shared" si="8"/>
        <v>-</v>
      </c>
      <c r="BX6" s="35" t="str">
        <f t="shared" si="8"/>
        <v>-</v>
      </c>
      <c r="BY6" s="35" t="str">
        <f t="shared" si="8"/>
        <v>-</v>
      </c>
      <c r="BZ6" s="35">
        <f t="shared" si="8"/>
        <v>79.77</v>
      </c>
      <c r="CA6" s="34" t="str">
        <f>IF(CA7="","",IF(CA7="-","【-】","【"&amp;SUBSTITUTE(TEXT(CA7,"#,##0.00"),"-","△")&amp;"】"))</f>
        <v>【98.96】</v>
      </c>
      <c r="CB6" s="35" t="str">
        <f>IF(CB7="",NA(),CB7)</f>
        <v>-</v>
      </c>
      <c r="CC6" s="35" t="str">
        <f t="shared" ref="CC6:CK6" si="9">IF(CC7="",NA(),CC7)</f>
        <v>-</v>
      </c>
      <c r="CD6" s="35" t="str">
        <f t="shared" si="9"/>
        <v>-</v>
      </c>
      <c r="CE6" s="35" t="str">
        <f t="shared" si="9"/>
        <v>-</v>
      </c>
      <c r="CF6" s="35">
        <f t="shared" si="9"/>
        <v>176.48</v>
      </c>
      <c r="CG6" s="35" t="str">
        <f t="shared" si="9"/>
        <v>-</v>
      </c>
      <c r="CH6" s="35" t="str">
        <f t="shared" si="9"/>
        <v>-</v>
      </c>
      <c r="CI6" s="35" t="str">
        <f t="shared" si="9"/>
        <v>-</v>
      </c>
      <c r="CJ6" s="35" t="str">
        <f t="shared" si="9"/>
        <v>-</v>
      </c>
      <c r="CK6" s="35">
        <f t="shared" si="9"/>
        <v>214.56</v>
      </c>
      <c r="CL6" s="34" t="str">
        <f>IF(CL7="","",IF(CL7="-","【-】","【"&amp;SUBSTITUTE(TEXT(CL7,"#,##0.00"),"-","△")&amp;"】"))</f>
        <v>【134.52】</v>
      </c>
      <c r="CM6" s="35" t="str">
        <f>IF(CM7="",NA(),CM7)</f>
        <v>-</v>
      </c>
      <c r="CN6" s="35" t="str">
        <f t="shared" ref="CN6:CV6" si="10">IF(CN7="",NA(),CN7)</f>
        <v>-</v>
      </c>
      <c r="CO6" s="35" t="str">
        <f t="shared" si="10"/>
        <v>-</v>
      </c>
      <c r="CP6" s="35" t="str">
        <f t="shared" si="10"/>
        <v>-</v>
      </c>
      <c r="CQ6" s="35">
        <f t="shared" si="10"/>
        <v>32.58</v>
      </c>
      <c r="CR6" s="35" t="str">
        <f t="shared" si="10"/>
        <v>-</v>
      </c>
      <c r="CS6" s="35" t="str">
        <f t="shared" si="10"/>
        <v>-</v>
      </c>
      <c r="CT6" s="35" t="str">
        <f t="shared" si="10"/>
        <v>-</v>
      </c>
      <c r="CU6" s="35" t="str">
        <f t="shared" si="10"/>
        <v>-</v>
      </c>
      <c r="CV6" s="35">
        <f t="shared" si="10"/>
        <v>49.47</v>
      </c>
      <c r="CW6" s="34" t="str">
        <f>IF(CW7="","",IF(CW7="-","【-】","【"&amp;SUBSTITUTE(TEXT(CW7,"#,##0.00"),"-","△")&amp;"】"))</f>
        <v>【59.57】</v>
      </c>
      <c r="CX6" s="35" t="str">
        <f>IF(CX7="",NA(),CX7)</f>
        <v>-</v>
      </c>
      <c r="CY6" s="35" t="str">
        <f t="shared" ref="CY6:DG6" si="11">IF(CY7="",NA(),CY7)</f>
        <v>-</v>
      </c>
      <c r="CZ6" s="35" t="str">
        <f t="shared" si="11"/>
        <v>-</v>
      </c>
      <c r="DA6" s="35" t="str">
        <f t="shared" si="11"/>
        <v>-</v>
      </c>
      <c r="DB6" s="35">
        <f t="shared" si="11"/>
        <v>68.790000000000006</v>
      </c>
      <c r="DC6" s="35" t="str">
        <f t="shared" si="11"/>
        <v>-</v>
      </c>
      <c r="DD6" s="35" t="str">
        <f t="shared" si="11"/>
        <v>-</v>
      </c>
      <c r="DE6" s="35" t="str">
        <f t="shared" si="11"/>
        <v>-</v>
      </c>
      <c r="DF6" s="35" t="str">
        <f t="shared" si="11"/>
        <v>-</v>
      </c>
      <c r="DG6" s="35">
        <f t="shared" si="11"/>
        <v>82.06</v>
      </c>
      <c r="DH6" s="34" t="str">
        <f>IF(DH7="","",IF(DH7="-","【-】","【"&amp;SUBSTITUTE(TEXT(DH7,"#,##0.00"),"-","△")&amp;"】"))</f>
        <v>【95.57】</v>
      </c>
      <c r="DI6" s="35" t="str">
        <f>IF(DI7="",NA(),DI7)</f>
        <v>-</v>
      </c>
      <c r="DJ6" s="35" t="str">
        <f t="shared" ref="DJ6:DR6" si="12">IF(DJ7="",NA(),DJ7)</f>
        <v>-</v>
      </c>
      <c r="DK6" s="35" t="str">
        <f t="shared" si="12"/>
        <v>-</v>
      </c>
      <c r="DL6" s="35" t="str">
        <f t="shared" si="12"/>
        <v>-</v>
      </c>
      <c r="DM6" s="35">
        <f t="shared" si="12"/>
        <v>4.55</v>
      </c>
      <c r="DN6" s="35" t="str">
        <f t="shared" si="12"/>
        <v>-</v>
      </c>
      <c r="DO6" s="35" t="str">
        <f t="shared" si="12"/>
        <v>-</v>
      </c>
      <c r="DP6" s="35" t="str">
        <f t="shared" si="12"/>
        <v>-</v>
      </c>
      <c r="DQ6" s="35" t="str">
        <f t="shared" si="12"/>
        <v>-</v>
      </c>
      <c r="DR6" s="35">
        <f t="shared" si="12"/>
        <v>19.93</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0.32</v>
      </c>
      <c r="EO6" s="34" t="str">
        <f>IF(EO7="","",IF(EO7="-","【-】","【"&amp;SUBSTITUTE(TEXT(EO7,"#,##0.00"),"-","△")&amp;"】"))</f>
        <v>【0.30】</v>
      </c>
    </row>
    <row r="7" spans="1:148" s="36" customFormat="1" x14ac:dyDescent="0.15">
      <c r="A7" s="28"/>
      <c r="B7" s="37">
        <v>2020</v>
      </c>
      <c r="C7" s="37">
        <v>172057</v>
      </c>
      <c r="D7" s="37">
        <v>46</v>
      </c>
      <c r="E7" s="37">
        <v>17</v>
      </c>
      <c r="F7" s="37">
        <v>1</v>
      </c>
      <c r="G7" s="37">
        <v>0</v>
      </c>
      <c r="H7" s="37" t="s">
        <v>95</v>
      </c>
      <c r="I7" s="37" t="s">
        <v>96</v>
      </c>
      <c r="J7" s="37" t="s">
        <v>97</v>
      </c>
      <c r="K7" s="37" t="s">
        <v>98</v>
      </c>
      <c r="L7" s="37" t="s">
        <v>99</v>
      </c>
      <c r="M7" s="37" t="s">
        <v>100</v>
      </c>
      <c r="N7" s="38" t="s">
        <v>101</v>
      </c>
      <c r="O7" s="38">
        <v>45.51</v>
      </c>
      <c r="P7" s="38">
        <v>46.57</v>
      </c>
      <c r="Q7" s="38">
        <v>90</v>
      </c>
      <c r="R7" s="38">
        <v>3520</v>
      </c>
      <c r="S7" s="38">
        <v>13700</v>
      </c>
      <c r="T7" s="38">
        <v>247.2</v>
      </c>
      <c r="U7" s="38">
        <v>55.42</v>
      </c>
      <c r="V7" s="38">
        <v>6302</v>
      </c>
      <c r="W7" s="38">
        <v>4.05</v>
      </c>
      <c r="X7" s="38">
        <v>1556.05</v>
      </c>
      <c r="Y7" s="38" t="s">
        <v>101</v>
      </c>
      <c r="Z7" s="38" t="s">
        <v>101</v>
      </c>
      <c r="AA7" s="38" t="s">
        <v>101</v>
      </c>
      <c r="AB7" s="38" t="s">
        <v>101</v>
      </c>
      <c r="AC7" s="38">
        <v>101.85</v>
      </c>
      <c r="AD7" s="38" t="s">
        <v>101</v>
      </c>
      <c r="AE7" s="38" t="s">
        <v>101</v>
      </c>
      <c r="AF7" s="38" t="s">
        <v>101</v>
      </c>
      <c r="AG7" s="38" t="s">
        <v>101</v>
      </c>
      <c r="AH7" s="38">
        <v>107.81</v>
      </c>
      <c r="AI7" s="38">
        <v>106.67</v>
      </c>
      <c r="AJ7" s="38" t="s">
        <v>101</v>
      </c>
      <c r="AK7" s="38" t="s">
        <v>101</v>
      </c>
      <c r="AL7" s="38" t="s">
        <v>101</v>
      </c>
      <c r="AM7" s="38" t="s">
        <v>101</v>
      </c>
      <c r="AN7" s="38">
        <v>303.64999999999998</v>
      </c>
      <c r="AO7" s="38" t="s">
        <v>101</v>
      </c>
      <c r="AP7" s="38" t="s">
        <v>101</v>
      </c>
      <c r="AQ7" s="38" t="s">
        <v>101</v>
      </c>
      <c r="AR7" s="38" t="s">
        <v>101</v>
      </c>
      <c r="AS7" s="38">
        <v>18.2</v>
      </c>
      <c r="AT7" s="38">
        <v>3.64</v>
      </c>
      <c r="AU7" s="38" t="s">
        <v>101</v>
      </c>
      <c r="AV7" s="38" t="s">
        <v>101</v>
      </c>
      <c r="AW7" s="38" t="s">
        <v>101</v>
      </c>
      <c r="AX7" s="38" t="s">
        <v>101</v>
      </c>
      <c r="AY7" s="38">
        <v>25.44</v>
      </c>
      <c r="AZ7" s="38" t="s">
        <v>101</v>
      </c>
      <c r="BA7" s="38" t="s">
        <v>101</v>
      </c>
      <c r="BB7" s="38" t="s">
        <v>101</v>
      </c>
      <c r="BC7" s="38" t="s">
        <v>101</v>
      </c>
      <c r="BD7" s="38">
        <v>48.56</v>
      </c>
      <c r="BE7" s="38">
        <v>67.52</v>
      </c>
      <c r="BF7" s="38" t="s">
        <v>101</v>
      </c>
      <c r="BG7" s="38" t="s">
        <v>101</v>
      </c>
      <c r="BH7" s="38" t="s">
        <v>101</v>
      </c>
      <c r="BI7" s="38" t="s">
        <v>101</v>
      </c>
      <c r="BJ7" s="38">
        <v>520.16</v>
      </c>
      <c r="BK7" s="38" t="s">
        <v>101</v>
      </c>
      <c r="BL7" s="38" t="s">
        <v>101</v>
      </c>
      <c r="BM7" s="38" t="s">
        <v>101</v>
      </c>
      <c r="BN7" s="38" t="s">
        <v>101</v>
      </c>
      <c r="BO7" s="38">
        <v>1245.0999999999999</v>
      </c>
      <c r="BP7" s="38">
        <v>705.21</v>
      </c>
      <c r="BQ7" s="38" t="s">
        <v>101</v>
      </c>
      <c r="BR7" s="38" t="s">
        <v>101</v>
      </c>
      <c r="BS7" s="38" t="s">
        <v>101</v>
      </c>
      <c r="BT7" s="38" t="s">
        <v>101</v>
      </c>
      <c r="BU7" s="38">
        <v>91.32</v>
      </c>
      <c r="BV7" s="38" t="s">
        <v>101</v>
      </c>
      <c r="BW7" s="38" t="s">
        <v>101</v>
      </c>
      <c r="BX7" s="38" t="s">
        <v>101</v>
      </c>
      <c r="BY7" s="38" t="s">
        <v>101</v>
      </c>
      <c r="BZ7" s="38">
        <v>79.77</v>
      </c>
      <c r="CA7" s="38">
        <v>98.96</v>
      </c>
      <c r="CB7" s="38" t="s">
        <v>101</v>
      </c>
      <c r="CC7" s="38" t="s">
        <v>101</v>
      </c>
      <c r="CD7" s="38" t="s">
        <v>101</v>
      </c>
      <c r="CE7" s="38" t="s">
        <v>101</v>
      </c>
      <c r="CF7" s="38">
        <v>176.48</v>
      </c>
      <c r="CG7" s="38" t="s">
        <v>101</v>
      </c>
      <c r="CH7" s="38" t="s">
        <v>101</v>
      </c>
      <c r="CI7" s="38" t="s">
        <v>101</v>
      </c>
      <c r="CJ7" s="38" t="s">
        <v>101</v>
      </c>
      <c r="CK7" s="38">
        <v>214.56</v>
      </c>
      <c r="CL7" s="38">
        <v>134.52000000000001</v>
      </c>
      <c r="CM7" s="38" t="s">
        <v>101</v>
      </c>
      <c r="CN7" s="38" t="s">
        <v>101</v>
      </c>
      <c r="CO7" s="38" t="s">
        <v>101</v>
      </c>
      <c r="CP7" s="38" t="s">
        <v>101</v>
      </c>
      <c r="CQ7" s="38">
        <v>32.58</v>
      </c>
      <c r="CR7" s="38" t="s">
        <v>101</v>
      </c>
      <c r="CS7" s="38" t="s">
        <v>101</v>
      </c>
      <c r="CT7" s="38" t="s">
        <v>101</v>
      </c>
      <c r="CU7" s="38" t="s">
        <v>101</v>
      </c>
      <c r="CV7" s="38">
        <v>49.47</v>
      </c>
      <c r="CW7" s="38">
        <v>59.57</v>
      </c>
      <c r="CX7" s="38" t="s">
        <v>101</v>
      </c>
      <c r="CY7" s="38" t="s">
        <v>101</v>
      </c>
      <c r="CZ7" s="38" t="s">
        <v>101</v>
      </c>
      <c r="DA7" s="38" t="s">
        <v>101</v>
      </c>
      <c r="DB7" s="38">
        <v>68.790000000000006</v>
      </c>
      <c r="DC7" s="38" t="s">
        <v>101</v>
      </c>
      <c r="DD7" s="38" t="s">
        <v>101</v>
      </c>
      <c r="DE7" s="38" t="s">
        <v>101</v>
      </c>
      <c r="DF7" s="38" t="s">
        <v>101</v>
      </c>
      <c r="DG7" s="38">
        <v>82.06</v>
      </c>
      <c r="DH7" s="38">
        <v>95.57</v>
      </c>
      <c r="DI7" s="38" t="s">
        <v>101</v>
      </c>
      <c r="DJ7" s="38" t="s">
        <v>101</v>
      </c>
      <c r="DK7" s="38" t="s">
        <v>101</v>
      </c>
      <c r="DL7" s="38" t="s">
        <v>101</v>
      </c>
      <c r="DM7" s="38">
        <v>4.55</v>
      </c>
      <c r="DN7" s="38" t="s">
        <v>101</v>
      </c>
      <c r="DO7" s="38" t="s">
        <v>101</v>
      </c>
      <c r="DP7" s="38" t="s">
        <v>101</v>
      </c>
      <c r="DQ7" s="38" t="s">
        <v>101</v>
      </c>
      <c r="DR7" s="38">
        <v>19.93</v>
      </c>
      <c r="DS7" s="38">
        <v>36.520000000000003</v>
      </c>
      <c r="DT7" s="38" t="s">
        <v>101</v>
      </c>
      <c r="DU7" s="38" t="s">
        <v>101</v>
      </c>
      <c r="DV7" s="38" t="s">
        <v>101</v>
      </c>
      <c r="DW7" s="38" t="s">
        <v>101</v>
      </c>
      <c r="DX7" s="38">
        <v>0</v>
      </c>
      <c r="DY7" s="38" t="s">
        <v>101</v>
      </c>
      <c r="DZ7" s="38" t="s">
        <v>101</v>
      </c>
      <c r="EA7" s="38" t="s">
        <v>101</v>
      </c>
      <c r="EB7" s="38" t="s">
        <v>101</v>
      </c>
      <c r="EC7" s="38">
        <v>0</v>
      </c>
      <c r="ED7" s="38">
        <v>5.72</v>
      </c>
      <c r="EE7" s="38" t="s">
        <v>101</v>
      </c>
      <c r="EF7" s="38" t="s">
        <v>101</v>
      </c>
      <c r="EG7" s="38" t="s">
        <v>101</v>
      </c>
      <c r="EH7" s="38" t="s">
        <v>101</v>
      </c>
      <c r="EI7" s="38">
        <v>0</v>
      </c>
      <c r="EJ7" s="38" t="s">
        <v>101</v>
      </c>
      <c r="EK7" s="38" t="s">
        <v>101</v>
      </c>
      <c r="EL7" s="38" t="s">
        <v>101</v>
      </c>
      <c r="EM7" s="38" t="s">
        <v>101</v>
      </c>
      <c r="EN7" s="38">
        <v>0.32</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2022-01-28T00:37:19Z</cp:lastPrinted>
  <dcterms:created xsi:type="dcterms:W3CDTF">2021-12-03T07:11:56Z</dcterms:created>
  <dcterms:modified xsi:type="dcterms:W3CDTF">2022-01-28T00:42:00Z</dcterms:modified>
  <cp:category/>
</cp:coreProperties>
</file>