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HRHqbaY5isD4zL8nzJ8VHORTitG9nc1pFWhav6MqBy0E10mG3TsF26zEqBJem2H9AStry1BbcONNim6RGUTM5w==" workbookSaltValue="x3qwnCQfs2+BaNsaVgRtgw==" workbookSpinCount="100000" lockStructure="1"/>
  <bookViews>
    <workbookView xWindow="0" yWindow="0" windowWidth="20490" windowHeight="709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<sst xmlns="http://schemas.openxmlformats.org/spreadsheetml/2006/main" count="228" uniqueCount="115">
  <si>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</si>
  <si>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</si>
  <si>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</si>
  <si>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</si>
  <si>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</si>
  <si>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</si>
  <si>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</si>
  <si>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</si>
  <si>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</si>
  <si>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</si>
  <si>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</si>
  <si>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</si>
  <si>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</si>
  <si>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</si>
  <si>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</si>
  <si>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</si>
  <si>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</si>
  <si>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</si>
  <si>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</si>
  <si>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</si>
  <si>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</si>
  <si>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</si>
  <si>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</si>
  <si>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</si>
  <si>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</si>
  <si>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</si>
  <si>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</si>
  <si>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</si>
  <si>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</si>
  <si>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</si>
  <si>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</si>
  <si>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</si>
  <si>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</si>
  <si>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</si>
  <si>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</si>
  <si>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</si>
  <si>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</si>
  <si>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</si>
  <si>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</si>
  <si>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</si>
  <si>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</si>
  <si>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</si>
  <si>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</si>
  <si>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</si>
  <si>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</si>
  <si>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</si>
  <si>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</si>
  <si>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</si>
  <si>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</si>
  <si>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</si>
  <si>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</si>
  <si>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</si>
  <si>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</si>
  <si>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</si>
  <si>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</si>
  <si>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</si>
  <si>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</si>
  <si>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</si>
  <si>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</si>
  <si>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</si>
  <si>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</si>
  <si>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</si>
  <si>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</si>
  <si>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</si>
  <si>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</si>
  <si>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</si>
  <si>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</si>
  <si>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</si>
  <si>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</si>
  <si>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</si>
  <si>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</si>
  <si>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</si>
  <si>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</si>
  <si>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</si>
  <si>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</si>
  <si>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</si>
  <si>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</si>
  <si>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</si>
  <si>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</si>
  <si>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</si>
  <si>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</si>
  <si>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</si>
  <si>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</si>
  <si>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</si>
  <si>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</si>
  <si>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</si>
  <si>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</si>
  <si>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</si>
  <si>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</si>
  <si>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</si>
  <si>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</si>
  <si>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</si>
  <si>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</si>
  <si>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</si>
  <si>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</si>
  <si>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</si>
  <si>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</si>
  <si>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</si>
  <si>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</si>
  <si>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</si>
  <si>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</si>
  <si>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</si>
  <si>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</si>
  <si>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</si>
  <si>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</si>
  <si>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</si>
  <si>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</si>
  <si>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</si>
  <si>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</si>
  <si>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</si>
  <si>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</si>
  <si>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</si>
  <si>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類似団体よりも低い水準にあるが、増加傾向にある。今後、耐用年数を迎える施設が増加していくことが予想されるため、新水道ビジョンをもとに更新計画を進め、経営のバランスを取りながら長寿命化に取り組んでいく必要がある。
②平均値を大きく下回っており、法定耐用年数を超えたものは、類似団体と比較して少ないものの、今後とも法定耐用年数を超えた管路の布設替えを推進していく必要がある。
③類似団体と比較すると低い状況にあるが、計画的に管路の更新を行っており、今後とも計画に基づいて更新事業を進めていく。</t>
    <phoneticPr fontId="4"/>
  </si>
  <si>
    <t>　当市の水道事業の経営は概ね安定しているといえるが、今後は人口減少による料金収入の低下が見込まれるとともに、老朽施設や設備の更新を行わなければならないため、厳しい財政状況になると予想される。
　その上で施設の維持管理等については、費用と経営状況を正確に把握し、健全・効率的な経営を維持するよう、中長期的な計画をたて、実施していく必要がある。</t>
    <phoneticPr fontId="4"/>
  </si>
  <si>
    <t xml:space="preserve">①②収支は黒字で推移し、類似団体の平均値も上回っている。また、累積欠損金は発生していないが、人口減少に伴う料金収益の減少が見込まれることから、更なる経営改善に取り組む必要がある。
③100％を上回っており、短期的支払能力は確保されているといえる。
④平成28年度に基幹施設の更新事業が完了し、その後の企業債残高比率は減少傾向であったが、令和２年度については、基本料金の減免を行ったこともあり上昇した。
⑤令和２年７月～10月にかけて新型コロナ対策として基本料金の減免を行ったため、100％を下回ったが、基本的には給水にかかる費用を料金収益で賄えている。
⑥類似団体、全国平均ともに上回っており、今後人口減少に伴う給水収益の減少を鑑み、一層のコスト削減に取り組む。
⑦類似団体、全国平均ともに下回っているため、今後の水需要の動向を慎重に見極めたうえでの施設規模の見直しを検討する必要がある。
⑧類似団体の平均値より上回っているが、漏水対策や老朽管更新を進め、有収率の向上を図っていく。
</t>
    <rPh sb="170" eb="172">
      <t>レイワ</t>
    </rPh>
    <rPh sb="173" eb="174">
      <t>ネン</t>
    </rPh>
    <rPh sb="174" eb="175">
      <t>ド</t>
    </rPh>
    <rPh sb="197" eb="199">
      <t>ジョウショウ</t>
    </rPh>
    <rPh sb="205" eb="207">
      <t>レイワ</t>
    </rPh>
    <rPh sb="219" eb="221">
      <t>シンガタ</t>
    </rPh>
    <rPh sb="224" eb="226">
      <t>タイサク</t>
    </rPh>
    <rPh sb="229" eb="231">
      <t>キホン</t>
    </rPh>
    <rPh sb="231" eb="233">
      <t>リョウキン</t>
    </rPh>
    <rPh sb="234" eb="236">
      <t>ゲンメン</t>
    </rPh>
    <rPh sb="237" eb="238">
      <t>オコナ</t>
    </rPh>
    <rPh sb="248" eb="249">
      <t>シタ</t>
    </rPh>
    <rPh sb="254" eb="257">
      <t>キホンテキ</t>
    </rPh>
    <rPh sb="294" eb="295">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</si>
</sst>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0.06</c:v>
                </c:pt>
                <c:pt idx="2">
                  <c:v>0.44</c:v>
                </c:pt>
                <c:pt idx="3">
                  <c:v>0.09</c:v>
                </c:pt>
                <c:pt idx="4">
                  <c:v>0.21</c:v>
                </c:pt>
              </c:numCache>
            </c:numRef>
          </c:val>
          <c:extLst>
            <c:ext xmlns:c16="http://schemas.microsoft.com/office/drawing/2014/chart" uri="{C3380CC4-5D6E-409C-BE32-E72D297353CC}">
              <c16:uniqueId val="{00000000-66B6-423F-8525-C1A61CD4BA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6B6-423F-8525-C1A61CD4BA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50.88</c:v>
                </c:pt>
                <c:pt idx="1">
                  <c:v>51.58</c:v>
                </c:pt>
                <c:pt idx="2">
                  <c:v>50.16</c:v>
                </c:pt>
                <c:pt idx="3">
                  <c:v>48.84</c:v>
                </c:pt>
                <c:pt idx="4">
                  <c:v>54.16</c:v>
                </c:pt>
              </c:numCache>
            </c:numRef>
          </c:val>
          <c:extLst>
            <c:ext xmlns:c16="http://schemas.microsoft.com/office/drawing/2014/chart" uri="{C3380CC4-5D6E-409C-BE32-E72D297353CC}">
              <c16:uniqueId val="{00000000-880B-4C97-9755-CF13381A00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880B-4C97-9755-CF13381A00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94.45</c:v>
                </c:pt>
                <c:pt idx="1">
                  <c:v>94.22</c:v>
                </c:pt>
                <c:pt idx="2">
                  <c:v>94.24</c:v>
                </c:pt>
                <c:pt idx="3">
                  <c:v>94.28</c:v>
                </c:pt>
                <c:pt idx="4">
                  <c:v>94.27</c:v>
                </c:pt>
              </c:numCache>
            </c:numRef>
          </c:val>
          <c:extLst>
            <c:ext xmlns:c16="http://schemas.microsoft.com/office/drawing/2014/chart" uri="{C3380CC4-5D6E-409C-BE32-E72D297353CC}">
              <c16:uniqueId val="{00000000-6150-44D5-83FF-86950A1854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6150-44D5-83FF-86950A1854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109.67</c:v>
                </c:pt>
                <c:pt idx="1">
                  <c:v>111.83</c:v>
                </c:pt>
                <c:pt idx="2">
                  <c:v>114.38</c:v>
                </c:pt>
                <c:pt idx="3">
                  <c:v>112.93</c:v>
                </c:pt>
                <c:pt idx="4">
                  <c:v>109.31</c:v>
                </c:pt>
              </c:numCache>
            </c:numRef>
          </c:val>
          <c:extLst>
            <c:ext xmlns:c16="http://schemas.microsoft.com/office/drawing/2014/chart" uri="{C3380CC4-5D6E-409C-BE32-E72D297353CC}">
              <c16:uniqueId val="{00000000-6A42-40D3-8FA4-29695FDB26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A42-40D3-8FA4-29695FDB26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38.549999999999997</c:v>
                </c:pt>
                <c:pt idx="1">
                  <c:v>40.31</c:v>
                </c:pt>
                <c:pt idx="2">
                  <c:v>42.34</c:v>
                </c:pt>
                <c:pt idx="3">
                  <c:v>44.67</c:v>
                </c:pt>
                <c:pt idx="4">
                  <c:v>46.63</c:v>
                </c:pt>
              </c:numCache>
            </c:numRef>
          </c:val>
          <c:extLst>
            <c:ext xmlns:c16="http://schemas.microsoft.com/office/drawing/2014/chart" uri="{C3380CC4-5D6E-409C-BE32-E72D297353CC}">
              <c16:uniqueId val="{00000000-A073-4529-9F8B-6F8915E78D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A073-4529-9F8B-6F8915E78D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2.5299999999999998</c:v>
                </c:pt>
                <c:pt idx="1">
                  <c:v>3.65</c:v>
                </c:pt>
                <c:pt idx="2">
                  <c:v>4.79</c:v>
                </c:pt>
                <c:pt idx="3">
                  <c:v>8.86</c:v>
                </c:pt>
                <c:pt idx="4">
                  <c:v>9.7200000000000006</c:v>
                </c:pt>
              </c:numCache>
            </c:numRef>
          </c:val>
          <c:extLst>
            <c:ext xmlns:c16="http://schemas.microsoft.com/office/drawing/2014/chart" uri="{C3380CC4-5D6E-409C-BE32-E72D297353CC}">
              <c16:uniqueId val="{00000000-C042-46C0-A40A-D2DE99B5E9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C042-46C0-A40A-D2DE99B5E9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6F-47EA-9649-49229E8A53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E6F-47EA-9649-49229E8A53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484.31</c:v>
                </c:pt>
                <c:pt idx="1">
                  <c:v>421.49</c:v>
                </c:pt>
                <c:pt idx="2">
                  <c:v>458.6</c:v>
                </c:pt>
                <c:pt idx="3">
                  <c:v>477.62</c:v>
                </c:pt>
                <c:pt idx="4">
                  <c:v>480.27</c:v>
                </c:pt>
              </c:numCache>
            </c:numRef>
          </c:val>
          <c:extLst>
            <c:ext xmlns:c16="http://schemas.microsoft.com/office/drawing/2014/chart" uri="{C3380CC4-5D6E-409C-BE32-E72D297353CC}">
              <c16:uniqueId val="{00000000-0D02-4A42-9875-E90A3AC766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D02-4A42-9875-E90A3AC766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512.46</c:v>
                </c:pt>
                <c:pt idx="1">
                  <c:v>493.47</c:v>
                </c:pt>
                <c:pt idx="2">
                  <c:v>483.12</c:v>
                </c:pt>
                <c:pt idx="3">
                  <c:v>463.3</c:v>
                </c:pt>
                <c:pt idx="4">
                  <c:v>509.99</c:v>
                </c:pt>
              </c:numCache>
            </c:numRef>
          </c:val>
          <c:extLst>
            <c:ext xmlns:c16="http://schemas.microsoft.com/office/drawing/2014/chart" uri="{C3380CC4-5D6E-409C-BE32-E72D297353CC}">
              <c16:uniqueId val="{00000000-1D57-4538-9FEF-84A8DCE414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1D57-4538-9FEF-84A8DCE414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107.48</c:v>
                </c:pt>
                <c:pt idx="1">
                  <c:v>110.51</c:v>
                </c:pt>
                <c:pt idx="2">
                  <c:v>113.46</c:v>
                </c:pt>
                <c:pt idx="3">
                  <c:v>111.64</c:v>
                </c:pt>
                <c:pt idx="4">
                  <c:v>92.33</c:v>
                </c:pt>
              </c:numCache>
            </c:numRef>
          </c:val>
          <c:extLst>
            <c:ext xmlns:c16="http://schemas.microsoft.com/office/drawing/2014/chart" uri="{C3380CC4-5D6E-409C-BE32-E72D297353CC}">
              <c16:uniqueId val="{00000000-7A51-48BA-88B6-EF7AA48A84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7A51-48BA-88B6-EF7AA48A84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194.1</c:v>
                </c:pt>
                <c:pt idx="1">
                  <c:v>188.62</c:v>
                </c:pt>
                <c:pt idx="2">
                  <c:v>185.12</c:v>
                </c:pt>
                <c:pt idx="3">
                  <c:v>188.48</c:v>
                </c:pt>
                <c:pt idx="4">
                  <c:v>195.11</c:v>
                </c:pt>
              </c:numCache>
            </c:numRef>
          </c:val>
          <c:extLst>
            <c:ext xmlns:c16="http://schemas.microsoft.com/office/drawing/2014/chart" uri="{C3380CC4-5D6E-409C-BE32-E72D297353CC}">
              <c16:uniqueId val="{00000000-A0C8-4B0E-97A1-3A021255A7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0C8-4B0E-97A1-3A021255A7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羽咋市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20940</v>
      </c>
      <c r="AM8" s="61"/>
      <c r="AN8" s="61"/>
      <c r="AO8" s="61"/>
      <c r="AP8" s="61"/>
      <c r="AQ8" s="61"/>
      <c r="AR8" s="61"/>
      <c r="AS8" s="61"/>
      <c r="AT8" s="52">
        <f>データ!$S$6</f>
        <v>81.849999999999994</v>
      </c>
      <c r="AU8" s="53"/>
      <c r="AV8" s="53"/>
      <c r="AW8" s="53"/>
      <c r="AX8" s="53"/>
      <c r="AY8" s="53"/>
      <c r="AZ8" s="53"/>
      <c r="BA8" s="53"/>
      <c r="BB8" s="54">
        <f>データ!$T$6</f>
        <v>255.83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66.11</v>
      </c>
      <c r="J10" s="53"/>
      <c r="K10" s="53"/>
      <c r="L10" s="53"/>
      <c r="M10" s="53"/>
      <c r="N10" s="53"/>
      <c r="O10" s="64"/>
      <c r="P10" s="54">
        <f>データ!$P$6</f>
        <v>96.13</v>
      </c>
      <c r="Q10" s="54"/>
      <c r="R10" s="54"/>
      <c r="S10" s="54"/>
      <c r="T10" s="54"/>
      <c r="U10" s="54"/>
      <c r="V10" s="54"/>
      <c r="W10" s="61">
        <f>データ!$Q$6</f>
        <v>3905</v>
      </c>
      <c r="X10" s="61"/>
      <c r="Y10" s="61"/>
      <c r="Z10" s="61"/>
      <c r="AA10" s="61"/>
      <c r="AB10" s="61"/>
      <c r="AC10" s="61"/>
      <c r="AD10" s="2"/>
      <c r="AE10" s="2"/>
      <c r="AF10" s="2"/>
      <c r="AG10" s="2"/>
      <c r="AH10" s="4"/>
      <c r="AI10" s="4"/>
      <c r="AJ10" s="4"/>
      <c r="AK10" s="4"/>
      <c r="AL10" s="61">
        <f>データ!$U$6</f>
        <v>19960</v>
      </c>
      <c r="AM10" s="61"/>
      <c r="AN10" s="61"/>
      <c r="AO10" s="61"/>
      <c r="AP10" s="61"/>
      <c r="AQ10" s="61"/>
      <c r="AR10" s="61"/>
      <c r="AS10" s="61"/>
      <c r="AT10" s="52">
        <f>データ!$V$6</f>
        <v>81.849999999999994</v>
      </c>
      <c r="AU10" s="53"/>
      <c r="AV10" s="53"/>
      <c r="AW10" s="53"/>
      <c r="AX10" s="53"/>
      <c r="AY10" s="53"/>
      <c r="AZ10" s="53"/>
      <c r="BA10" s="53"/>
      <c r="BB10" s="54">
        <f>データ!$W$6</f>
        <v>243.86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QqZYHtFMrNX+DAG3tkpL6bVdDawnW4SME3NAT088Sy8w58MP37YH8FV9dtBFR1aU+O20UePT3ZoqylmacgtMg==" saltValue="O/jYQOnNbBU2f7YAmkiX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172073</v>
      </c>
      <c r="D6" s="34">
        <f t="shared" si="3"/>
        <v>46</v>
      </c>
      <c r="E6" s="34">
        <f t="shared" si="3"/>
        <v>1</v>
      </c>
      <c r="F6" s="34">
        <f t="shared" si="3"/>
        <v>0</v>
      </c>
      <c r="G6" s="34">
        <f t="shared" si="3"/>
        <v>1</v>
      </c>
      <c r="H6" s="34" t="str">
        <f t="shared" si="3"/>
        <v>石川県　羽咋市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66.11</v>
      </c>
      <c r="P6" s="35">
        <f t="shared" si="3"/>
        <v>96.13</v>
      </c>
      <c r="Q6" s="35">
        <f t="shared" si="3"/>
        <v>3905</v>
      </c>
      <c r="R6" s="35">
        <f t="shared" si="3"/>
        <v>20940</v>
      </c>
      <c r="S6" s="35">
        <f t="shared" si="3"/>
        <v>81.849999999999994</v>
      </c>
      <c r="T6" s="35">
        <f t="shared" si="3"/>
        <v>255.83</v>
      </c>
      <c r="U6" s="35">
        <f t="shared" si="3"/>
        <v>19960</v>
      </c>
      <c r="V6" s="35">
        <f t="shared" si="3"/>
        <v>81.849999999999994</v>
      </c>
      <c r="W6" s="35">
        <f t="shared" si="3"/>
        <v>243.86</v>
      </c>
      <c r="X6" s="36">
        <f>IF(X7="",NA(),X7)</f>
        <v>109.67</v>
      </c>
      <c r="Y6" s="36">
        <f t="shared" ref="Y6:AG6" si="4">IF(Y7="",NA(),Y7)</f>
        <v>111.83</v>
      </c>
      <c r="Z6" s="36">
        <f t="shared" si="4"/>
        <v>114.38</v>
      </c>
      <c r="AA6" s="36">
        <f t="shared" si="4"/>
        <v>112.93</v>
      </c>
      <c r="AB6" s="36">
        <f t="shared" si="4"/>
        <v>109.31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484.31</v>
      </c>
      <c r="AU6" s="36">
        <f t="shared" ref="AU6:BC6" si="6">IF(AU7="",NA(),AU7)</f>
        <v>421.49</v>
      </c>
      <c r="AV6" s="36">
        <f t="shared" si="6"/>
        <v>458.6</v>
      </c>
      <c r="AW6" s="36">
        <f t="shared" si="6"/>
        <v>477.62</v>
      </c>
      <c r="AX6" s="36">
        <f t="shared" si="6"/>
        <v>480.27</v>
      </c>
      <c r="AY6" s="36">
        <f t="shared" si="6"/>
        <v>384.34</v>
      </c>
      <c r="AZ6" s="36">
        <f t="shared" si="6"/>
        <v>359.47</v>
      </c>
      <c r="BA6" s="36">
        <f t="shared" si="6"/>
        <v>369.69</v>
      </c>
      <c r="BB6" s="36">
        <f t="shared" si="6"/>
        <v>379.08</v>
      </c>
      <c r="BC6" s="36">
        <f t="shared" si="6"/>
        <v>367.55</v>
      </c>
      <c r="BD6" s="35" t="str">
        <f>IF(BD7="","",IF(BD7="-","【-】","【"&amp;SUBSTITUTE(TEXT(BD7,"#,##0.00"),"-","△")&amp;"】"))</f>
        <v>【260.31】</v>
      </c>
      <c r="BE6" s="36">
        <f>IF(BE7="",NA(),BE7)</f>
        <v>512.46</v>
      </c>
      <c r="BF6" s="36">
        <f t="shared" ref="BF6:BN6" si="7">IF(BF7="",NA(),BF7)</f>
        <v>493.47</v>
      </c>
      <c r="BG6" s="36">
        <f t="shared" si="7"/>
        <v>483.12</v>
      </c>
      <c r="BH6" s="36">
        <f t="shared" si="7"/>
        <v>463.3</v>
      </c>
      <c r="BI6" s="36">
        <f t="shared" si="7"/>
        <v>509.99</v>
      </c>
      <c r="BJ6" s="36">
        <f t="shared" si="7"/>
        <v>380.58</v>
      </c>
      <c r="BK6" s="36">
        <f t="shared" si="7"/>
        <v>401.79</v>
      </c>
      <c r="BL6" s="36">
        <f t="shared" si="7"/>
        <v>402.99</v>
      </c>
      <c r="BM6" s="36">
        <f t="shared" si="7"/>
        <v>398.98</v>
      </c>
      <c r="BN6" s="36">
        <f t="shared" si="7"/>
        <v>418.68</v>
      </c>
      <c r="BO6" s="35" t="str">
        <f>IF(BO7="","",IF(BO7="-","【-】","【"&amp;SUBSTITUTE(TEXT(BO7,"#,##0.00"),"-","△")&amp;"】"))</f>
        <v>【275.67】</v>
      </c>
      <c r="BP6" s="36">
        <f>IF(BP7="",NA(),BP7)</f>
        <v>107.48</v>
      </c>
      <c r="BQ6" s="36">
        <f t="shared" ref="BQ6:BY6" si="8">IF(BQ7="",NA(),BQ7)</f>
        <v>110.51</v>
      </c>
      <c r="BR6" s="36">
        <f t="shared" si="8"/>
        <v>113.46</v>
      </c>
      <c r="BS6" s="36">
        <f t="shared" si="8"/>
        <v>111.64</v>
      </c>
      <c r="BT6" s="36">
        <f t="shared" si="8"/>
        <v>92.33</v>
      </c>
      <c r="BU6" s="36">
        <f t="shared" si="8"/>
        <v>102.38</v>
      </c>
      <c r="BV6" s="36">
        <f t="shared" si="8"/>
        <v>100.12</v>
      </c>
      <c r="BW6" s="36">
        <f t="shared" si="8"/>
        <v>98.66</v>
      </c>
      <c r="BX6" s="36">
        <f t="shared" si="8"/>
        <v>98.64</v>
      </c>
      <c r="BY6" s="36">
        <f t="shared" si="8"/>
        <v>94.78</v>
      </c>
      <c r="BZ6" s="35" t="str">
        <f>IF(BZ7="","",IF(BZ7="-","【-】","【"&amp;SUBSTITUTE(TEXT(BZ7,"#,##0.00"),"-","△")&amp;"】"))</f>
        <v>【100.05】</v>
      </c>
      <c r="CA6" s="36">
        <f>IF(CA7="",NA(),CA7)</f>
        <v>194.1</v>
      </c>
      <c r="CB6" s="36">
        <f t="shared" ref="CB6:CJ6" si="9">IF(CB7="",NA(),CB7)</f>
        <v>188.62</v>
      </c>
      <c r="CC6" s="36">
        <f t="shared" si="9"/>
        <v>185.12</v>
      </c>
      <c r="CD6" s="36">
        <f t="shared" si="9"/>
        <v>188.48</v>
      </c>
      <c r="CE6" s="36">
        <f t="shared" si="9"/>
        <v>195.11</v>
      </c>
      <c r="CF6" s="36">
        <f t="shared" si="9"/>
        <v>168.67</v>
      </c>
      <c r="CG6" s="36">
        <f t="shared" si="9"/>
        <v>174.97</v>
      </c>
      <c r="CH6" s="36">
        <f t="shared" si="9"/>
        <v>178.59</v>
      </c>
      <c r="CI6" s="36">
        <f t="shared" si="9"/>
        <v>178.92</v>
      </c>
      <c r="CJ6" s="36">
        <f t="shared" si="9"/>
        <v>181.3</v>
      </c>
      <c r="CK6" s="35" t="str">
        <f>IF(CK7="","",IF(CK7="-","【-】","【"&amp;SUBSTITUTE(TEXT(CK7,"#,##0.00"),"-","△")&amp;"】"))</f>
        <v>【166.40】</v>
      </c>
      <c r="CL6" s="36">
        <f>IF(CL7="",NA(),CL7)</f>
        <v>50.88</v>
      </c>
      <c r="CM6" s="36">
        <f t="shared" ref="CM6:CU6" si="10">IF(CM7="",NA(),CM7)</f>
        <v>51.58</v>
      </c>
      <c r="CN6" s="36">
        <f t="shared" si="10"/>
        <v>50.16</v>
      </c>
      <c r="CO6" s="36">
        <f t="shared" si="10"/>
        <v>48.84</v>
      </c>
      <c r="CP6" s="36">
        <f t="shared" si="10"/>
        <v>54.16</v>
      </c>
      <c r="CQ6" s="36">
        <f t="shared" si="10"/>
        <v>54.92</v>
      </c>
      <c r="CR6" s="36">
        <f t="shared" si="10"/>
        <v>55.63</v>
      </c>
      <c r="CS6" s="36">
        <f t="shared" si="10"/>
        <v>55.03</v>
      </c>
      <c r="CT6" s="36">
        <f t="shared" si="10"/>
        <v>55.14</v>
      </c>
      <c r="CU6" s="36">
        <f t="shared" si="10"/>
        <v>55.89</v>
      </c>
      <c r="CV6" s="35" t="str">
        <f>IF(CV7="","",IF(CV7="-","【-】","【"&amp;SUBSTITUTE(TEXT(CV7,"#,##0.00"),"-","△")&amp;"】"))</f>
        <v>【60.69】</v>
      </c>
      <c r="CW6" s="36">
        <f>IF(CW7="",NA(),CW7)</f>
        <v>94.45</v>
      </c>
      <c r="CX6" s="36">
        <f t="shared" ref="CX6:DF6" si="11">IF(CX7="",NA(),CX7)</f>
        <v>94.22</v>
      </c>
      <c r="CY6" s="36">
        <f t="shared" si="11"/>
        <v>94.24</v>
      </c>
      <c r="CZ6" s="36">
        <f t="shared" si="11"/>
        <v>94.28</v>
      </c>
      <c r="DA6" s="36">
        <f t="shared" si="11"/>
        <v>94.27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38.549999999999997</v>
      </c>
      <c r="DI6" s="36">
        <f t="shared" ref="DI6:DQ6" si="12">IF(DI7="",NA(),DI7)</f>
        <v>40.31</v>
      </c>
      <c r="DJ6" s="36">
        <f t="shared" si="12"/>
        <v>42.34</v>
      </c>
      <c r="DK6" s="36">
        <f t="shared" si="12"/>
        <v>44.67</v>
      </c>
      <c r="DL6" s="36">
        <f t="shared" si="12"/>
        <v>46.63</v>
      </c>
      <c r="DM6" s="36">
        <f t="shared" si="12"/>
        <v>48.49</v>
      </c>
      <c r="DN6" s="36">
        <f t="shared" si="12"/>
        <v>48.05</v>
      </c>
      <c r="DO6" s="36">
        <f t="shared" si="12"/>
        <v>48.87</v>
      </c>
      <c r="DP6" s="36">
        <f t="shared" si="12"/>
        <v>49.92</v>
      </c>
      <c r="DQ6" s="36">
        <f t="shared" si="12"/>
        <v>50.63</v>
      </c>
      <c r="DR6" s="35" t="str">
        <f>IF(DR7="","",IF(DR7="-","【-】","【"&amp;SUBSTITUTE(TEXT(DR7,"#,##0.00"),"-","△")&amp;"】"))</f>
        <v>【50.19】</v>
      </c>
      <c r="DS6" s="36">
        <f>IF(DS7="",NA(),DS7)</f>
        <v>2.5299999999999998</v>
      </c>
      <c r="DT6" s="36">
        <f t="shared" ref="DT6:EB6" si="13">IF(DT7="",NA(),DT7)</f>
        <v>3.65</v>
      </c>
      <c r="DU6" s="36">
        <f t="shared" si="13"/>
        <v>4.79</v>
      </c>
      <c r="DV6" s="36">
        <f t="shared" si="13"/>
        <v>8.86</v>
      </c>
      <c r="DW6" s="36">
        <f t="shared" si="13"/>
        <v>9.7200000000000006</v>
      </c>
      <c r="DX6" s="36">
        <f t="shared" si="13"/>
        <v>12.79</v>
      </c>
      <c r="DY6" s="36">
        <f t="shared" si="13"/>
        <v>13.39</v>
      </c>
      <c r="DZ6" s="36">
        <f t="shared" si="13"/>
        <v>14.85</v>
      </c>
      <c r="EA6" s="36">
        <f t="shared" si="13"/>
        <v>16.88</v>
      </c>
      <c r="EB6" s="36">
        <f t="shared" si="13"/>
        <v>18.28</v>
      </c>
      <c r="EC6" s="35" t="str">
        <f>IF(EC7="","",IF(EC7="-","【-】","【"&amp;SUBSTITUTE(TEXT(EC7,"#,##0.00"),"-","△")&amp;"】"))</f>
        <v>【20.63】</v>
      </c>
      <c r="ED6" s="36">
        <f>IF(ED7="",NA(),ED7)</f>
        <v>0.28000000000000003</v>
      </c>
      <c r="EE6" s="36">
        <f t="shared" ref="EE6:EM6" si="14">IF(EE7="",NA(),EE7)</f>
        <v>0.06</v>
      </c>
      <c r="EF6" s="36">
        <f t="shared" si="14"/>
        <v>0.44</v>
      </c>
      <c r="EG6" s="36">
        <f t="shared" si="14"/>
        <v>0.09</v>
      </c>
      <c r="EH6" s="36">
        <f t="shared" si="14"/>
        <v>0.21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172073</v>
      </c>
      <c r="D7" s="38">
        <v>46</v>
      </c>
      <c r="E7" s="38">
        <v>1</v>
      </c>
      <c r="F7" s="38">
        <v>0</v>
      </c>
      <c r="G7" s="38">
        <v>1</v>
      </c>
      <c r="H7" s="38" t="s">
        <v>93</v>
      </c>
      <c r="I7" s="38" t="s">
        <v>94</v>
      </c>
      <c r="J7" s="38" t="s">
        <v>95</v>
      </c>
      <c r="K7" s="38" t="s">
        <v>96</v>
      </c>
      <c r="L7" s="38" t="s">
        <v>97</v>
      </c>
      <c r="M7" s="38" t="s">
        <v>98</v>
      </c>
      <c r="N7" s="39" t="s">
        <v>99</v>
      </c>
      <c r="O7" s="39">
        <v>66.11</v>
      </c>
      <c r="P7" s="39">
        <v>96.13</v>
      </c>
      <c r="Q7" s="39">
        <v>3905</v>
      </c>
      <c r="R7" s="39">
        <v>20940</v>
      </c>
      <c r="S7" s="39">
        <v>81.849999999999994</v>
      </c>
      <c r="T7" s="39">
        <v>255.83</v>
      </c>
      <c r="U7" s="39">
        <v>19960</v>
      </c>
      <c r="V7" s="39">
        <v>81.849999999999994</v>
      </c>
      <c r="W7" s="39">
        <v>243.86</v>
      </c>
      <c r="X7" s="39">
        <v>109.67</v>
      </c>
      <c r="Y7" s="39">
        <v>111.83</v>
      </c>
      <c r="Z7" s="39">
        <v>114.38</v>
      </c>
      <c r="AA7" s="39">
        <v>112.93</v>
      </c>
      <c r="AB7" s="39">
        <v>109.31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484.31</v>
      </c>
      <c r="AU7" s="39">
        <v>421.49</v>
      </c>
      <c r="AV7" s="39">
        <v>458.6</v>
      </c>
      <c r="AW7" s="39">
        <v>477.62</v>
      </c>
      <c r="AX7" s="39">
        <v>480.27</v>
      </c>
      <c r="AY7" s="39">
        <v>384.34</v>
      </c>
      <c r="AZ7" s="39">
        <v>359.47</v>
      </c>
      <c r="BA7" s="39">
        <v>369.69</v>
      </c>
      <c r="BB7" s="39">
        <v>379.08</v>
      </c>
      <c r="BC7" s="39">
        <v>367.55</v>
      </c>
      <c r="BD7" s="39">
        <v>260.31</v>
      </c>
      <c r="BE7" s="39">
        <v>512.46</v>
      </c>
      <c r="BF7" s="39">
        <v>493.47</v>
      </c>
      <c r="BG7" s="39">
        <v>483.12</v>
      </c>
      <c r="BH7" s="39">
        <v>463.3</v>
      </c>
      <c r="BI7" s="39">
        <v>509.99</v>
      </c>
      <c r="BJ7" s="39">
        <v>380.58</v>
      </c>
      <c r="BK7" s="39">
        <v>401.79</v>
      </c>
      <c r="BL7" s="39">
        <v>402.99</v>
      </c>
      <c r="BM7" s="39">
        <v>398.98</v>
      </c>
      <c r="BN7" s="39">
        <v>418.68</v>
      </c>
      <c r="BO7" s="39">
        <v>275.67</v>
      </c>
      <c r="BP7" s="39">
        <v>107.48</v>
      </c>
      <c r="BQ7" s="39">
        <v>110.51</v>
      </c>
      <c r="BR7" s="39">
        <v>113.46</v>
      </c>
      <c r="BS7" s="39">
        <v>111.64</v>
      </c>
      <c r="BT7" s="39">
        <v>92.33</v>
      </c>
      <c r="BU7" s="39">
        <v>102.38</v>
      </c>
      <c r="BV7" s="39">
        <v>100.12</v>
      </c>
      <c r="BW7" s="39">
        <v>98.66</v>
      </c>
      <c r="BX7" s="39">
        <v>98.64</v>
      </c>
      <c r="BY7" s="39">
        <v>94.78</v>
      </c>
      <c r="BZ7" s="39">
        <v>100.05</v>
      </c>
      <c r="CA7" s="39">
        <v>194.1</v>
      </c>
      <c r="CB7" s="39">
        <v>188.62</v>
      </c>
      <c r="CC7" s="39">
        <v>185.12</v>
      </c>
      <c r="CD7" s="39">
        <v>188.48</v>
      </c>
      <c r="CE7" s="39">
        <v>195.11</v>
      </c>
      <c r="CF7" s="39">
        <v>168.67</v>
      </c>
      <c r="CG7" s="39">
        <v>174.97</v>
      </c>
      <c r="CH7" s="39">
        <v>178.59</v>
      </c>
      <c r="CI7" s="39">
        <v>178.92</v>
      </c>
      <c r="CJ7" s="39">
        <v>181.3</v>
      </c>
      <c r="CK7" s="39">
        <v>166.4</v>
      </c>
      <c r="CL7" s="39">
        <v>50.88</v>
      </c>
      <c r="CM7" s="39">
        <v>51.58</v>
      </c>
      <c r="CN7" s="39">
        <v>50.16</v>
      </c>
      <c r="CO7" s="39">
        <v>48.84</v>
      </c>
      <c r="CP7" s="39">
        <v>54.16</v>
      </c>
      <c r="CQ7" s="39">
        <v>54.92</v>
      </c>
      <c r="CR7" s="39">
        <v>55.63</v>
      </c>
      <c r="CS7" s="39">
        <v>55.03</v>
      </c>
      <c r="CT7" s="39">
        <v>55.14</v>
      </c>
      <c r="CU7" s="39">
        <v>55.89</v>
      </c>
      <c r="CV7" s="39">
        <v>60.69</v>
      </c>
      <c r="CW7" s="39">
        <v>94.45</v>
      </c>
      <c r="CX7" s="39">
        <v>94.22</v>
      </c>
      <c r="CY7" s="39">
        <v>94.24</v>
      </c>
      <c r="CZ7" s="39">
        <v>94.28</v>
      </c>
      <c r="DA7" s="39">
        <v>94.27</v>
      </c>
      <c r="DB7" s="39">
        <v>82.66</v>
      </c>
      <c r="DC7" s="39">
        <v>82.04</v>
      </c>
      <c r="DD7" s="39">
        <v>81.900000000000006</v>
      </c>
      <c r="DE7" s="39">
        <v>81.39</v>
      </c>
      <c r="DF7" s="39">
        <v>81.27</v>
      </c>
      <c r="DG7" s="39">
        <v>89.82</v>
      </c>
      <c r="DH7" s="39">
        <v>38.549999999999997</v>
      </c>
      <c r="DI7" s="39">
        <v>40.31</v>
      </c>
      <c r="DJ7" s="39">
        <v>42.34</v>
      </c>
      <c r="DK7" s="39">
        <v>44.67</v>
      </c>
      <c r="DL7" s="39">
        <v>46.63</v>
      </c>
      <c r="DM7" s="39">
        <v>48.49</v>
      </c>
      <c r="DN7" s="39">
        <v>48.05</v>
      </c>
      <c r="DO7" s="39">
        <v>48.87</v>
      </c>
      <c r="DP7" s="39">
        <v>49.92</v>
      </c>
      <c r="DQ7" s="39">
        <v>50.63</v>
      </c>
      <c r="DR7" s="39">
        <v>50.19</v>
      </c>
      <c r="DS7" s="39">
        <v>2.5299999999999998</v>
      </c>
      <c r="DT7" s="39">
        <v>3.65</v>
      </c>
      <c r="DU7" s="39">
        <v>4.79</v>
      </c>
      <c r="DV7" s="39">
        <v>8.86</v>
      </c>
      <c r="DW7" s="39">
        <v>9.7200000000000006</v>
      </c>
      <c r="DX7" s="39">
        <v>12.79</v>
      </c>
      <c r="DY7" s="39">
        <v>13.39</v>
      </c>
      <c r="DZ7" s="39">
        <v>14.85</v>
      </c>
      <c r="EA7" s="39">
        <v>16.88</v>
      </c>
      <c r="EB7" s="39">
        <v>18.28</v>
      </c>
      <c r="EC7" s="39">
        <v>20.63</v>
      </c>
      <c r="ED7" s="39">
        <v>0.28000000000000003</v>
      </c>
      <c r="EE7" s="39">
        <v>0.06</v>
      </c>
      <c r="EF7" s="39">
        <v>0.44</v>
      </c>
      <c r="EG7" s="39">
        <v>0.09</v>
      </c>
      <c r="EH7" s="39">
        <v>0.21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2022-01-28T02:57:56Z</cp:lastPrinted>
  <dcterms:created xsi:type="dcterms:W3CDTF">2021-12-03T06:48:41Z</dcterms:created>
  <dcterms:modified xsi:type="dcterms:W3CDTF">2022-01-28T03:00:32Z</dcterms:modified>
  <cp:category/>
</cp:coreProperties>
</file>