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4特環\"/>
    </mc:Choice>
  </mc:AlternateContent>
  <workbookProtection workbookAlgorithmName="SHA-512" workbookHashValue="9wIKJ+QpjKb5n7oHvladjBtnoLKcmaB7NLRuplojGpVOl8w0BPrlRx8qJm7PLfKxqOJ1Fo/f+bCkxDq4zwrikQ==" workbookSaltValue="FHxNyqTNnEB/a9wVoIflxw==" workbookSpinCount="100000" lockStructure="1"/>
  <bookViews>
    <workbookView xWindow="0" yWindow="0" windowWidth="20490" windowHeight="7095"/>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10" i="4"/>
  <c r="BB8" i="4"/>
  <c r="AT8" i="4"/>
  <c r="AD8" i="4"/>
  <c r="W8" i="4"/>
  <c r="P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<sst xmlns="http://schemas.openxmlformats.org/spreadsheetml/2006/main" count="231" uniqueCount="118">
  <si>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</si>
  <si>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</si>
  <si>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</si>
  <si>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</si>
  <si>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</si>
  <si>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</si>
  <si>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</si>
  <si>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</si>
  <si>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</si>
  <si>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</si>
  <si>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</si>
  <si>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</si>
  <si>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</si>
  <si>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</si>
  <si>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</si>
  <si>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</si>
  <si>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</si>
  <si>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</si>
  <si>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</si>
  <si>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</si>
  <si>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</si>
  <si>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</si>
  <si>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</si>
  <si>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</si>
  <si>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</si>
  <si>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</si>
  <si>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</si>
  <si>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</si>
  <si>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</si>
  <si>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</si>
  <si>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</si>
  <si>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</si>
  <si>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</si>
  <si>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</si>
  <si>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</si>
  <si>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</si>
  <si>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</si>
  <si>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</si>
  <si>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</si>
  <si>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</si>
  <si>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</si>
  <si>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</si>
  <si>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</si>
  <si>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</si>
  <si>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</si>
  <si>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</si>
  <si>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</si>
  <si>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</si>
  <si>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</si>
  <si>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</si>
  <si>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</si>
  <si>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</si>
  <si>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</si>
  <si>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</si>
  <si>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</si>
  <si>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</si>
  <si>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</si>
  <si>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</si>
  <si>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</si>
  <si>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</si>
  <si>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</si>
  <si>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</si>
  <si>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</si>
  <si>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</si>
  <si>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</si>
  <si>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</si>
  <si>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</si>
  <si>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</si>
  <si>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</si>
  <si>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</si>
  <si>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</si>
  <si>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</si>
  <si>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</si>
  <si>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</si>
  <si>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</si>
  <si>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</si>
  <si>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</si>
  <si>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</si>
  <si>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</si>
  <si>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</si>
  <si>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</si>
  <si>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</si>
  <si>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</si>
  <si>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</si>
  <si>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</si>
  <si>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</si>
  <si>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</si>
  <si>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</si>
  <si>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</si>
  <si>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</si>
  <si>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</si>
  <si>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</si>
  <si>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</si>
  <si>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</si>
  <si>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</si>
  <si>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</si>
  <si>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</si>
  <si>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</si>
  <si>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</si>
  <si>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</si>
  <si>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</si>
  <si>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</si>
  <si>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</si>
  <si>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</si>
  <si>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</si>
  <si>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</si>
  <si>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</si>
  <si>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</si>
  <si>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</si>
  <si>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</si>
  <si>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</si>
  <si>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</si>
  <si>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</si>
  <si>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</si>
  <si>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</si>
  <si>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②H23年に法適用した以降も、事業費に対する使用料収入等が不足し赤字経営が続いていたため、H26年度に料金改定を行い、収支の改善、累積欠損金の解消に向け取り組んできた。累積欠損金は解消されたが、一般会計からの繰入金に依存する部分が大きく、さらなる経営改善が必要である。
③全国、類似団体の平均値を上回っているが、厳しい状況が続いており、さらなる経営改善が必要である。
④新規の事業は行っていないが、旧農業集落排水事業との統合により、事業規模に対する残高は大幅に増加した。
⑤H26年4月に使用料改定を行い、適正な使用料収入の確保に努めている。
⑥類似団体の平均値を下回っているが、さらなる維持管理費の削減等に努める。
⑦⑧施設利用率、水洗化率は平均値を下回っており、未接続世帯の接続促進に努める。
</t>
    <rPh sb="138" eb="140">
      <t>ゼンコク</t>
    </rPh>
    <rPh sb="150" eb="152">
      <t>ウワマワ</t>
    </rPh>
    <rPh sb="202" eb="203">
      <t>キュウ</t>
    </rPh>
    <rPh sb="203" eb="205">
      <t>ノウギョウ</t>
    </rPh>
    <rPh sb="205" eb="207">
      <t>シュウラク</t>
    </rPh>
    <rPh sb="207" eb="209">
      <t>ハイスイ</t>
    </rPh>
    <rPh sb="209" eb="211">
      <t>ジギョウ</t>
    </rPh>
    <rPh sb="213" eb="215">
      <t>トウゴウ</t>
    </rPh>
    <rPh sb="230" eb="232">
      <t>オオハバ</t>
    </rPh>
    <rPh sb="233" eb="235">
      <t>ゾウカ</t>
    </rPh>
    <phoneticPr fontId="4"/>
  </si>
  <si>
    <t>①指標は、年々増加し、全国平均を上回っており、施設の更新等については、ストックマネジメント計画等に基づき、老朽化の状況を踏まえながら、改築・更新等を行っている。</t>
    <phoneticPr fontId="4"/>
  </si>
  <si>
    <t>平成23年度より法適化し、経理内容の明確化と透明性の向上を図っている。また、平成26年度の使用料改定や令和元年度末に農業集落排水施設を公共下水に統合するなど、施設の統廃合等により、効率的かつ健全経営に努めてきた。
　しかしながら、人口減少に伴う使用料収入の減少や施設の老朽化および多額な企業債残高など、課題も多い。
 将来にわたって安定的に事業を継続していくために、中長期的な経営計画を策定し、ストックマネジメント計画等に基づき、施設の長寿命化や各処理施設の統廃合などに取り組んでいく。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</si>
</sst>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0E-4C39-8824-F5C2C5A5AE0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0.13</c:v>
                </c:pt>
                <c:pt idx="3">
                  <c:v>0.36</c:v>
                </c:pt>
                <c:pt idx="4">
                  <c:v>0.39</c:v>
                </c:pt>
              </c:numCache>
            </c:numRef>
          </c:val>
          <c:smooth val="0"/>
          <c:extLst>
            <c:ext xmlns:c16="http://schemas.microsoft.com/office/drawing/2014/chart" uri="{C3380CC4-5D6E-409C-BE32-E72D297353CC}">
              <c16:uniqueId val="{00000001-1C0E-4C39-8824-F5C2C5A5AE0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42.68</c:v>
                </c:pt>
                <c:pt idx="1">
                  <c:v>42.32</c:v>
                </c:pt>
                <c:pt idx="2">
                  <c:v>40.71</c:v>
                </c:pt>
                <c:pt idx="3">
                  <c:v>39.64</c:v>
                </c:pt>
                <c:pt idx="4">
                  <c:v>40.36</c:v>
                </c:pt>
              </c:numCache>
            </c:numRef>
          </c:val>
          <c:extLst>
            <c:ext xmlns:c16="http://schemas.microsoft.com/office/drawing/2014/chart" uri="{C3380CC4-5D6E-409C-BE32-E72D297353CC}">
              <c16:uniqueId val="{00000000-7945-428E-AF42-344C0BE5358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43.36</c:v>
                </c:pt>
                <c:pt idx="2">
                  <c:v>42.56</c:v>
                </c:pt>
                <c:pt idx="3">
                  <c:v>42.47</c:v>
                </c:pt>
                <c:pt idx="4">
                  <c:v>42.4</c:v>
                </c:pt>
              </c:numCache>
            </c:numRef>
          </c:val>
          <c:smooth val="0"/>
          <c:extLst>
            <c:ext xmlns:c16="http://schemas.microsoft.com/office/drawing/2014/chart" uri="{C3380CC4-5D6E-409C-BE32-E72D297353CC}">
              <c16:uniqueId val="{00000001-7945-428E-AF42-344C0BE5358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69.400000000000006</c:v>
                </c:pt>
                <c:pt idx="1">
                  <c:v>70.77</c:v>
                </c:pt>
                <c:pt idx="2">
                  <c:v>73.06</c:v>
                </c:pt>
                <c:pt idx="3">
                  <c:v>73.31</c:v>
                </c:pt>
                <c:pt idx="4">
                  <c:v>81.650000000000006</c:v>
                </c:pt>
              </c:numCache>
            </c:numRef>
          </c:val>
          <c:extLst>
            <c:ext xmlns:c16="http://schemas.microsoft.com/office/drawing/2014/chart" uri="{C3380CC4-5D6E-409C-BE32-E72D297353CC}">
              <c16:uniqueId val="{00000000-A961-4CA1-8A94-F909749E044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83.06</c:v>
                </c:pt>
                <c:pt idx="2">
                  <c:v>83.32</c:v>
                </c:pt>
                <c:pt idx="3">
                  <c:v>83.75</c:v>
                </c:pt>
                <c:pt idx="4">
                  <c:v>84.19</c:v>
                </c:pt>
              </c:numCache>
            </c:numRef>
          </c:val>
          <c:smooth val="0"/>
          <c:extLst>
            <c:ext xmlns:c16="http://schemas.microsoft.com/office/drawing/2014/chart" uri="{C3380CC4-5D6E-409C-BE32-E72D297353CC}">
              <c16:uniqueId val="{00000001-A961-4CA1-8A94-F909749E044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100.24</c:v>
                </c:pt>
                <c:pt idx="1">
                  <c:v>100.67</c:v>
                </c:pt>
                <c:pt idx="2">
                  <c:v>110.45</c:v>
                </c:pt>
                <c:pt idx="3">
                  <c:v>107.09</c:v>
                </c:pt>
                <c:pt idx="4">
                  <c:v>109.16</c:v>
                </c:pt>
              </c:numCache>
            </c:numRef>
          </c:val>
          <c:extLst>
            <c:ext xmlns:c16="http://schemas.microsoft.com/office/drawing/2014/chart" uri="{C3380CC4-5D6E-409C-BE32-E72D297353CC}">
              <c16:uniqueId val="{00000000-5580-492E-AA1B-AD1A1B2CD3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98.04</c:v>
                </c:pt>
                <c:pt idx="1">
                  <c:v>102.13</c:v>
                </c:pt>
                <c:pt idx="2">
                  <c:v>101.72</c:v>
                </c:pt>
                <c:pt idx="3">
                  <c:v>102.73</c:v>
                </c:pt>
                <c:pt idx="4">
                  <c:v>105.78</c:v>
                </c:pt>
              </c:numCache>
            </c:numRef>
          </c:val>
          <c:smooth val="0"/>
          <c:extLst>
            <c:ext xmlns:c16="http://schemas.microsoft.com/office/drawing/2014/chart" uri="{C3380CC4-5D6E-409C-BE32-E72D297353CC}">
              <c16:uniqueId val="{00000001-5580-492E-AA1B-AD1A1B2CD3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18.510000000000002</c:v>
                </c:pt>
                <c:pt idx="1">
                  <c:v>21.14</c:v>
                </c:pt>
                <c:pt idx="2">
                  <c:v>23.76</c:v>
                </c:pt>
                <c:pt idx="3">
                  <c:v>26.28</c:v>
                </c:pt>
                <c:pt idx="4">
                  <c:v>28.92</c:v>
                </c:pt>
              </c:numCache>
            </c:numRef>
          </c:val>
          <c:extLst>
            <c:ext xmlns:c16="http://schemas.microsoft.com/office/drawing/2014/chart" uri="{C3380CC4-5D6E-409C-BE32-E72D297353CC}">
              <c16:uniqueId val="{00000000-55C1-469C-B2BD-A9697415D04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18.920000000000002</c:v>
                </c:pt>
                <c:pt idx="1">
                  <c:v>23.93</c:v>
                </c:pt>
                <c:pt idx="2">
                  <c:v>24.68</c:v>
                </c:pt>
                <c:pt idx="3">
                  <c:v>24.68</c:v>
                </c:pt>
                <c:pt idx="4">
                  <c:v>21.36</c:v>
                </c:pt>
              </c:numCache>
            </c:numRef>
          </c:val>
          <c:smooth val="0"/>
          <c:extLst>
            <c:ext xmlns:c16="http://schemas.microsoft.com/office/drawing/2014/chart" uri="{C3380CC4-5D6E-409C-BE32-E72D297353CC}">
              <c16:uniqueId val="{00000001-55C1-469C-B2BD-A9697415D04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44-4138-976F-DF7DBE07B02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4B44-4138-976F-DF7DBE07B02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203.03</c:v>
                </c:pt>
                <c:pt idx="1">
                  <c:v>194.71</c:v>
                </c:pt>
                <c:pt idx="2">
                  <c:v>124.74</c:v>
                </c:pt>
                <c:pt idx="3">
                  <c:v>76.5</c:v>
                </c:pt>
                <c:pt idx="4" formatCode="#,##0.00;&quot;△&quot;#,##0.00">
                  <c:v>0</c:v>
                </c:pt>
              </c:numCache>
            </c:numRef>
          </c:val>
          <c:extLst>
            <c:ext xmlns:c16="http://schemas.microsoft.com/office/drawing/2014/chart" uri="{C3380CC4-5D6E-409C-BE32-E72D297353CC}">
              <c16:uniqueId val="{00000000-6F48-4342-8CB1-29BAF92758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208.1</c:v>
                </c:pt>
                <c:pt idx="1">
                  <c:v>109.51</c:v>
                </c:pt>
                <c:pt idx="2">
                  <c:v>112.88</c:v>
                </c:pt>
                <c:pt idx="3">
                  <c:v>94.97</c:v>
                </c:pt>
                <c:pt idx="4">
                  <c:v>63.96</c:v>
                </c:pt>
              </c:numCache>
            </c:numRef>
          </c:val>
          <c:smooth val="0"/>
          <c:extLst>
            <c:ext xmlns:c16="http://schemas.microsoft.com/office/drawing/2014/chart" uri="{C3380CC4-5D6E-409C-BE32-E72D297353CC}">
              <c16:uniqueId val="{00000001-6F48-4342-8CB1-29BAF92758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9.51</c:v>
                </c:pt>
                <c:pt idx="1">
                  <c:v>19.55</c:v>
                </c:pt>
                <c:pt idx="2">
                  <c:v>27.98</c:v>
                </c:pt>
                <c:pt idx="3">
                  <c:v>23.47</c:v>
                </c:pt>
                <c:pt idx="4">
                  <c:v>58.09</c:v>
                </c:pt>
              </c:numCache>
            </c:numRef>
          </c:val>
          <c:extLst>
            <c:ext xmlns:c16="http://schemas.microsoft.com/office/drawing/2014/chart" uri="{C3380CC4-5D6E-409C-BE32-E72D297353CC}">
              <c16:uniqueId val="{00000000-6B18-4BDF-957B-BF7750ED81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75.290000000000006</c:v>
                </c:pt>
                <c:pt idx="1">
                  <c:v>47.44</c:v>
                </c:pt>
                <c:pt idx="2">
                  <c:v>49.18</c:v>
                </c:pt>
                <c:pt idx="3">
                  <c:v>47.72</c:v>
                </c:pt>
                <c:pt idx="4">
                  <c:v>44.24</c:v>
                </c:pt>
              </c:numCache>
            </c:numRef>
          </c:val>
          <c:smooth val="0"/>
          <c:extLst>
            <c:ext xmlns:c16="http://schemas.microsoft.com/office/drawing/2014/chart" uri="{C3380CC4-5D6E-409C-BE32-E72D297353CC}">
              <c16:uniqueId val="{00000001-6B18-4BDF-957B-BF7750ED81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1861.52</c:v>
                </c:pt>
                <c:pt idx="1">
                  <c:v>1438.64</c:v>
                </c:pt>
                <c:pt idx="2">
                  <c:v>2216.5500000000002</c:v>
                </c:pt>
                <c:pt idx="3">
                  <c:v>580.21</c:v>
                </c:pt>
                <c:pt idx="4">
                  <c:v>5627.45</c:v>
                </c:pt>
              </c:numCache>
            </c:numRef>
          </c:val>
          <c:extLst>
            <c:ext xmlns:c16="http://schemas.microsoft.com/office/drawing/2014/chart" uri="{C3380CC4-5D6E-409C-BE32-E72D297353CC}">
              <c16:uniqueId val="{00000000-4966-4E4C-BDBA-2D340CAE2E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1243.71</c:v>
                </c:pt>
                <c:pt idx="2">
                  <c:v>1194.1500000000001</c:v>
                </c:pt>
                <c:pt idx="3">
                  <c:v>1206.79</c:v>
                </c:pt>
                <c:pt idx="4">
                  <c:v>1258.43</c:v>
                </c:pt>
              </c:numCache>
            </c:numRef>
          </c:val>
          <c:smooth val="0"/>
          <c:extLst>
            <c:ext xmlns:c16="http://schemas.microsoft.com/office/drawing/2014/chart" uri="{C3380CC4-5D6E-409C-BE32-E72D297353CC}">
              <c16:uniqueId val="{00000001-4966-4E4C-BDBA-2D340CAE2E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85.53</c:v>
                </c:pt>
                <c:pt idx="1">
                  <c:v>100.01</c:v>
                </c:pt>
                <c:pt idx="2">
                  <c:v>100.32</c:v>
                </c:pt>
                <c:pt idx="3">
                  <c:v>100</c:v>
                </c:pt>
                <c:pt idx="4">
                  <c:v>164.46</c:v>
                </c:pt>
              </c:numCache>
            </c:numRef>
          </c:val>
          <c:extLst>
            <c:ext xmlns:c16="http://schemas.microsoft.com/office/drawing/2014/chart" uri="{C3380CC4-5D6E-409C-BE32-E72D297353CC}">
              <c16:uniqueId val="{00000000-BCA9-4259-86A7-CC5F0004604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74.3</c:v>
                </c:pt>
                <c:pt idx="2">
                  <c:v>72.260000000000005</c:v>
                </c:pt>
                <c:pt idx="3">
                  <c:v>71.84</c:v>
                </c:pt>
                <c:pt idx="4">
                  <c:v>73.36</c:v>
                </c:pt>
              </c:numCache>
            </c:numRef>
          </c:val>
          <c:smooth val="0"/>
          <c:extLst>
            <c:ext xmlns:c16="http://schemas.microsoft.com/office/drawing/2014/chart" uri="{C3380CC4-5D6E-409C-BE32-E72D297353CC}">
              <c16:uniqueId val="{00000001-BCA9-4259-86A7-CC5F0004604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195.84</c:v>
                </c:pt>
                <c:pt idx="1">
                  <c:v>167.81</c:v>
                </c:pt>
                <c:pt idx="2">
                  <c:v>167.97</c:v>
                </c:pt>
                <c:pt idx="3">
                  <c:v>169.03</c:v>
                </c:pt>
                <c:pt idx="4">
                  <c:v>103.01</c:v>
                </c:pt>
              </c:numCache>
            </c:numRef>
          </c:val>
          <c:extLst>
            <c:ext xmlns:c16="http://schemas.microsoft.com/office/drawing/2014/chart" uri="{C3380CC4-5D6E-409C-BE32-E72D297353CC}">
              <c16:uniqueId val="{00000000-E105-4941-BFD8-49A09B184C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221.81</c:v>
                </c:pt>
                <c:pt idx="2">
                  <c:v>230.02</c:v>
                </c:pt>
                <c:pt idx="3">
                  <c:v>228.47</c:v>
                </c:pt>
                <c:pt idx="4">
                  <c:v>224.88</c:v>
                </c:pt>
              </c:numCache>
            </c:numRef>
          </c:val>
          <c:smooth val="0"/>
          <c:extLst>
            <c:ext xmlns:c16="http://schemas.microsoft.com/office/drawing/2014/chart" uri="{C3380CC4-5D6E-409C-BE32-E72D297353CC}">
              <c16:uniqueId val="{00000001-E105-4941-BFD8-49A09B184C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羽咋市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20940</v>
      </c>
      <c r="AM8" s="51"/>
      <c r="AN8" s="51"/>
      <c r="AO8" s="51"/>
      <c r="AP8" s="51"/>
      <c r="AQ8" s="51"/>
      <c r="AR8" s="51"/>
      <c r="AS8" s="51"/>
      <c r="AT8" s="46">
        <f>データ!T6</f>
        <v>81.849999999999994</v>
      </c>
      <c r="AU8" s="46"/>
      <c r="AV8" s="46"/>
      <c r="AW8" s="46"/>
      <c r="AX8" s="46"/>
      <c r="AY8" s="46"/>
      <c r="AZ8" s="46"/>
      <c r="BA8" s="46"/>
      <c r="BB8" s="46">
        <f>データ!U6</f>
        <v>255.83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40.35</v>
      </c>
      <c r="J10" s="46"/>
      <c r="K10" s="46"/>
      <c r="L10" s="46"/>
      <c r="M10" s="46"/>
      <c r="N10" s="46"/>
      <c r="O10" s="46"/>
      <c r="P10" s="46">
        <f>データ!P6</f>
        <v>11.77</v>
      </c>
      <c r="Q10" s="46"/>
      <c r="R10" s="46"/>
      <c r="S10" s="46"/>
      <c r="T10" s="46"/>
      <c r="U10" s="46"/>
      <c r="V10" s="46"/>
      <c r="W10" s="46">
        <f>データ!Q6</f>
        <v>98.42</v>
      </c>
      <c r="X10" s="46"/>
      <c r="Y10" s="46"/>
      <c r="Z10" s="46"/>
      <c r="AA10" s="46"/>
      <c r="AB10" s="46"/>
      <c r="AC10" s="46"/>
      <c r="AD10" s="51">
        <f>データ!R6</f>
        <v>3465</v>
      </c>
      <c r="AE10" s="51"/>
      <c r="AF10" s="51"/>
      <c r="AG10" s="51"/>
      <c r="AH10" s="51"/>
      <c r="AI10" s="51"/>
      <c r="AJ10" s="51"/>
      <c r="AK10" s="2"/>
      <c r="AL10" s="51">
        <f>データ!V6</f>
        <v>2447</v>
      </c>
      <c r="AM10" s="51"/>
      <c r="AN10" s="51"/>
      <c r="AO10" s="51"/>
      <c r="AP10" s="51"/>
      <c r="AQ10" s="51"/>
      <c r="AR10" s="51"/>
      <c r="AS10" s="51"/>
      <c r="AT10" s="46">
        <f>データ!W6</f>
        <v>1.57</v>
      </c>
      <c r="AU10" s="46"/>
      <c r="AV10" s="46"/>
      <c r="AW10" s="46"/>
      <c r="AX10" s="46"/>
      <c r="AY10" s="46"/>
      <c r="AZ10" s="46"/>
      <c r="BA10" s="46"/>
      <c r="BB10" s="46">
        <f>データ!X6</f>
        <v>1558.6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HDRcKseFLTAUPUjikVBOsXn/lEOAurPkCdGhDjTC7kchNKGluv53okN7pIeLZBjatHjBALy64rrNs0+UNeEDJw==" saltValue="JU6lG+W8Eg5bZzi9JeuX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172073</v>
      </c>
      <c r="D6" s="33">
        <f t="shared" si="3"/>
        <v>46</v>
      </c>
      <c r="E6" s="33">
        <f t="shared" si="3"/>
        <v>17</v>
      </c>
      <c r="F6" s="33">
        <f t="shared" si="3"/>
        <v>4</v>
      </c>
      <c r="G6" s="33">
        <f t="shared" si="3"/>
        <v>0</v>
      </c>
      <c r="H6" s="33" t="str">
        <f t="shared" si="3"/>
        <v>石川県　羽咋市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40.35</v>
      </c>
      <c r="P6" s="34">
        <f t="shared" si="3"/>
        <v>11.77</v>
      </c>
      <c r="Q6" s="34">
        <f t="shared" si="3"/>
        <v>98.42</v>
      </c>
      <c r="R6" s="34">
        <f t="shared" si="3"/>
        <v>3465</v>
      </c>
      <c r="S6" s="34">
        <f t="shared" si="3"/>
        <v>20940</v>
      </c>
      <c r="T6" s="34">
        <f t="shared" si="3"/>
        <v>81.849999999999994</v>
      </c>
      <c r="U6" s="34">
        <f t="shared" si="3"/>
        <v>255.83</v>
      </c>
      <c r="V6" s="34">
        <f t="shared" si="3"/>
        <v>2447</v>
      </c>
      <c r="W6" s="34">
        <f t="shared" si="3"/>
        <v>1.57</v>
      </c>
      <c r="X6" s="34">
        <f t="shared" si="3"/>
        <v>1558.6</v>
      </c>
      <c r="Y6" s="35">
        <f>IF(Y7="",NA(),Y7)</f>
        <v>100.24</v>
      </c>
      <c r="Z6" s="35">
        <f t="shared" ref="Z6:AH6" si="4">IF(Z7="",NA(),Z7)</f>
        <v>100.67</v>
      </c>
      <c r="AA6" s="35">
        <f t="shared" si="4"/>
        <v>110.45</v>
      </c>
      <c r="AB6" s="35">
        <f t="shared" si="4"/>
        <v>107.09</v>
      </c>
      <c r="AC6" s="35">
        <f t="shared" si="4"/>
        <v>109.16</v>
      </c>
      <c r="AD6" s="35">
        <f t="shared" si="4"/>
        <v>98.04</v>
      </c>
      <c r="AE6" s="35">
        <f t="shared" si="4"/>
        <v>102.13</v>
      </c>
      <c r="AF6" s="35">
        <f t="shared" si="4"/>
        <v>101.72</v>
      </c>
      <c r="AG6" s="35">
        <f t="shared" si="4"/>
        <v>102.73</v>
      </c>
      <c r="AH6" s="35">
        <f t="shared" si="4"/>
        <v>105.78</v>
      </c>
      <c r="AI6" s="34" t="str">
        <f>IF(AI7="","",IF(AI7="-","【-】","【"&amp;SUBSTITUTE(TEXT(AI7,"#,##0.00"),"-","△")&amp;"】"))</f>
        <v>【104.83】</v>
      </c>
      <c r="AJ6" s="35">
        <f>IF(AJ7="",NA(),AJ7)</f>
        <v>203.03</v>
      </c>
      <c r="AK6" s="35">
        <f t="shared" ref="AK6:AS6" si="5">IF(AK7="",NA(),AK7)</f>
        <v>194.71</v>
      </c>
      <c r="AL6" s="35">
        <f t="shared" si="5"/>
        <v>124.74</v>
      </c>
      <c r="AM6" s="35">
        <f t="shared" si="5"/>
        <v>76.5</v>
      </c>
      <c r="AN6" s="34">
        <f t="shared" si="5"/>
        <v>0</v>
      </c>
      <c r="AO6" s="35">
        <f t="shared" si="5"/>
        <v>208.1</v>
      </c>
      <c r="AP6" s="35">
        <f t="shared" si="5"/>
        <v>109.51</v>
      </c>
      <c r="AQ6" s="35">
        <f t="shared" si="5"/>
        <v>112.88</v>
      </c>
      <c r="AR6" s="35">
        <f t="shared" si="5"/>
        <v>94.97</v>
      </c>
      <c r="AS6" s="35">
        <f t="shared" si="5"/>
        <v>63.96</v>
      </c>
      <c r="AT6" s="34" t="str">
        <f>IF(AT7="","",IF(AT7="-","【-】","【"&amp;SUBSTITUTE(TEXT(AT7,"#,##0.00"),"-","△")&amp;"】"))</f>
        <v>【61.55】</v>
      </c>
      <c r="AU6" s="35">
        <f>IF(AU7="",NA(),AU7)</f>
        <v>9.51</v>
      </c>
      <c r="AV6" s="35">
        <f t="shared" ref="AV6:BD6" si="6">IF(AV7="",NA(),AV7)</f>
        <v>19.55</v>
      </c>
      <c r="AW6" s="35">
        <f t="shared" si="6"/>
        <v>27.98</v>
      </c>
      <c r="AX6" s="35">
        <f t="shared" si="6"/>
        <v>23.47</v>
      </c>
      <c r="AY6" s="35">
        <f t="shared" si="6"/>
        <v>58.09</v>
      </c>
      <c r="AZ6" s="35">
        <f t="shared" si="6"/>
        <v>75.290000000000006</v>
      </c>
      <c r="BA6" s="35">
        <f t="shared" si="6"/>
        <v>47.44</v>
      </c>
      <c r="BB6" s="35">
        <f t="shared" si="6"/>
        <v>49.18</v>
      </c>
      <c r="BC6" s="35">
        <f t="shared" si="6"/>
        <v>47.72</v>
      </c>
      <c r="BD6" s="35">
        <f t="shared" si="6"/>
        <v>44.24</v>
      </c>
      <c r="BE6" s="34" t="str">
        <f>IF(BE7="","",IF(BE7="-","【-】","【"&amp;SUBSTITUTE(TEXT(BE7,"#,##0.00"),"-","△")&amp;"】"))</f>
        <v>【45.34】</v>
      </c>
      <c r="BF6" s="35">
        <f>IF(BF7="",NA(),BF7)</f>
        <v>1861.52</v>
      </c>
      <c r="BG6" s="35">
        <f t="shared" ref="BG6:BO6" si="7">IF(BG7="",NA(),BG7)</f>
        <v>1438.64</v>
      </c>
      <c r="BH6" s="35">
        <f t="shared" si="7"/>
        <v>2216.5500000000002</v>
      </c>
      <c r="BI6" s="35">
        <f t="shared" si="7"/>
        <v>580.21</v>
      </c>
      <c r="BJ6" s="35">
        <f t="shared" si="7"/>
        <v>5627.45</v>
      </c>
      <c r="BK6" s="35">
        <f t="shared" si="7"/>
        <v>1592.72</v>
      </c>
      <c r="BL6" s="35">
        <f t="shared" si="7"/>
        <v>1243.71</v>
      </c>
      <c r="BM6" s="35">
        <f t="shared" si="7"/>
        <v>1194.1500000000001</v>
      </c>
      <c r="BN6" s="35">
        <f t="shared" si="7"/>
        <v>1206.79</v>
      </c>
      <c r="BO6" s="35">
        <f t="shared" si="7"/>
        <v>1258.43</v>
      </c>
      <c r="BP6" s="34" t="str">
        <f>IF(BP7="","",IF(BP7="-","【-】","【"&amp;SUBSTITUTE(TEXT(BP7,"#,##0.00"),"-","△")&amp;"】"))</f>
        <v>【1,260.21】</v>
      </c>
      <c r="BQ6" s="35">
        <f>IF(BQ7="",NA(),BQ7)</f>
        <v>85.53</v>
      </c>
      <c r="BR6" s="35">
        <f t="shared" ref="BR6:BZ6" si="8">IF(BR7="",NA(),BR7)</f>
        <v>100.01</v>
      </c>
      <c r="BS6" s="35">
        <f t="shared" si="8"/>
        <v>100.32</v>
      </c>
      <c r="BT6" s="35">
        <f t="shared" si="8"/>
        <v>100</v>
      </c>
      <c r="BU6" s="35">
        <f t="shared" si="8"/>
        <v>164.46</v>
      </c>
      <c r="BV6" s="35">
        <f t="shared" si="8"/>
        <v>53.7</v>
      </c>
      <c r="BW6" s="35">
        <f t="shared" si="8"/>
        <v>74.3</v>
      </c>
      <c r="BX6" s="35">
        <f t="shared" si="8"/>
        <v>72.260000000000005</v>
      </c>
      <c r="BY6" s="35">
        <f t="shared" si="8"/>
        <v>71.84</v>
      </c>
      <c r="BZ6" s="35">
        <f t="shared" si="8"/>
        <v>73.36</v>
      </c>
      <c r="CA6" s="34" t="str">
        <f>IF(CA7="","",IF(CA7="-","【-】","【"&amp;SUBSTITUTE(TEXT(CA7,"#,##0.00"),"-","△")&amp;"】"))</f>
        <v>【75.29】</v>
      </c>
      <c r="CB6" s="35">
        <f>IF(CB7="",NA(),CB7)</f>
        <v>195.84</v>
      </c>
      <c r="CC6" s="35">
        <f t="shared" ref="CC6:CK6" si="9">IF(CC7="",NA(),CC7)</f>
        <v>167.81</v>
      </c>
      <c r="CD6" s="35">
        <f t="shared" si="9"/>
        <v>167.97</v>
      </c>
      <c r="CE6" s="35">
        <f t="shared" si="9"/>
        <v>169.03</v>
      </c>
      <c r="CF6" s="35">
        <f t="shared" si="9"/>
        <v>103.01</v>
      </c>
      <c r="CG6" s="35">
        <f t="shared" si="9"/>
        <v>300.35000000000002</v>
      </c>
      <c r="CH6" s="35">
        <f t="shared" si="9"/>
        <v>221.81</v>
      </c>
      <c r="CI6" s="35">
        <f t="shared" si="9"/>
        <v>230.02</v>
      </c>
      <c r="CJ6" s="35">
        <f t="shared" si="9"/>
        <v>228.47</v>
      </c>
      <c r="CK6" s="35">
        <f t="shared" si="9"/>
        <v>224.88</v>
      </c>
      <c r="CL6" s="34" t="str">
        <f>IF(CL7="","",IF(CL7="-","【-】","【"&amp;SUBSTITUTE(TEXT(CL7,"#,##0.00"),"-","△")&amp;"】"))</f>
        <v>【215.41】</v>
      </c>
      <c r="CM6" s="35">
        <f>IF(CM7="",NA(),CM7)</f>
        <v>42.68</v>
      </c>
      <c r="CN6" s="35">
        <f t="shared" ref="CN6:CV6" si="10">IF(CN7="",NA(),CN7)</f>
        <v>42.32</v>
      </c>
      <c r="CO6" s="35">
        <f t="shared" si="10"/>
        <v>40.71</v>
      </c>
      <c r="CP6" s="35">
        <f t="shared" si="10"/>
        <v>39.64</v>
      </c>
      <c r="CQ6" s="35">
        <f t="shared" si="10"/>
        <v>40.36</v>
      </c>
      <c r="CR6" s="35">
        <f t="shared" si="10"/>
        <v>37.72</v>
      </c>
      <c r="CS6" s="35">
        <f t="shared" si="10"/>
        <v>43.36</v>
      </c>
      <c r="CT6" s="35">
        <f t="shared" si="10"/>
        <v>42.56</v>
      </c>
      <c r="CU6" s="35">
        <f t="shared" si="10"/>
        <v>42.47</v>
      </c>
      <c r="CV6" s="35">
        <f t="shared" si="10"/>
        <v>42.4</v>
      </c>
      <c r="CW6" s="34" t="str">
        <f>IF(CW7="","",IF(CW7="-","【-】","【"&amp;SUBSTITUTE(TEXT(CW7,"#,##0.00"),"-","△")&amp;"】"))</f>
        <v>【42.90】</v>
      </c>
      <c r="CX6" s="35">
        <f>IF(CX7="",NA(),CX7)</f>
        <v>69.400000000000006</v>
      </c>
      <c r="CY6" s="35">
        <f t="shared" ref="CY6:DG6" si="11">IF(CY7="",NA(),CY7)</f>
        <v>70.77</v>
      </c>
      <c r="CZ6" s="35">
        <f t="shared" si="11"/>
        <v>73.06</v>
      </c>
      <c r="DA6" s="35">
        <f t="shared" si="11"/>
        <v>73.31</v>
      </c>
      <c r="DB6" s="35">
        <f t="shared" si="11"/>
        <v>81.650000000000006</v>
      </c>
      <c r="DC6" s="35">
        <f t="shared" si="11"/>
        <v>68.459999999999994</v>
      </c>
      <c r="DD6" s="35">
        <f t="shared" si="11"/>
        <v>83.06</v>
      </c>
      <c r="DE6" s="35">
        <f t="shared" si="11"/>
        <v>83.32</v>
      </c>
      <c r="DF6" s="35">
        <f t="shared" si="11"/>
        <v>83.75</v>
      </c>
      <c r="DG6" s="35">
        <f t="shared" si="11"/>
        <v>84.19</v>
      </c>
      <c r="DH6" s="34" t="str">
        <f>IF(DH7="","",IF(DH7="-","【-】","【"&amp;SUBSTITUTE(TEXT(DH7,"#,##0.00"),"-","△")&amp;"】"))</f>
        <v>【84.75】</v>
      </c>
      <c r="DI6" s="35">
        <f>IF(DI7="",NA(),DI7)</f>
        <v>18.510000000000002</v>
      </c>
      <c r="DJ6" s="35">
        <f t="shared" ref="DJ6:DR6" si="12">IF(DJ7="",NA(),DJ7)</f>
        <v>21.14</v>
      </c>
      <c r="DK6" s="35">
        <f t="shared" si="12"/>
        <v>23.76</v>
      </c>
      <c r="DL6" s="35">
        <f t="shared" si="12"/>
        <v>26.28</v>
      </c>
      <c r="DM6" s="35">
        <f t="shared" si="12"/>
        <v>28.92</v>
      </c>
      <c r="DN6" s="35">
        <f t="shared" si="12"/>
        <v>18.920000000000002</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0.13</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172073</v>
      </c>
      <c r="D7" s="37">
        <v>46</v>
      </c>
      <c r="E7" s="37">
        <v>17</v>
      </c>
      <c r="F7" s="37">
        <v>4</v>
      </c>
      <c r="G7" s="37">
        <v>0</v>
      </c>
      <c r="H7" s="37" t="s">
        <v>96</v>
      </c>
      <c r="I7" s="37" t="s">
        <v>97</v>
      </c>
      <c r="J7" s="37" t="s">
        <v>98</v>
      </c>
      <c r="K7" s="37" t="s">
        <v>99</v>
      </c>
      <c r="L7" s="37" t="s">
        <v>100</v>
      </c>
      <c r="M7" s="37" t="s">
        <v>101</v>
      </c>
      <c r="N7" s="38" t="s">
        <v>102</v>
      </c>
      <c r="O7" s="38">
        <v>40.35</v>
      </c>
      <c r="P7" s="38">
        <v>11.77</v>
      </c>
      <c r="Q7" s="38">
        <v>98.42</v>
      </c>
      <c r="R7" s="38">
        <v>3465</v>
      </c>
      <c r="S7" s="38">
        <v>20940</v>
      </c>
      <c r="T7" s="38">
        <v>81.849999999999994</v>
      </c>
      <c r="U7" s="38">
        <v>255.83</v>
      </c>
      <c r="V7" s="38">
        <v>2447</v>
      </c>
      <c r="W7" s="38">
        <v>1.57</v>
      </c>
      <c r="X7" s="38">
        <v>1558.6</v>
      </c>
      <c r="Y7" s="38">
        <v>100.24</v>
      </c>
      <c r="Z7" s="38">
        <v>100.67</v>
      </c>
      <c r="AA7" s="38">
        <v>110.45</v>
      </c>
      <c r="AB7" s="38">
        <v>107.09</v>
      </c>
      <c r="AC7" s="38">
        <v>109.16</v>
      </c>
      <c r="AD7" s="38">
        <v>98.04</v>
      </c>
      <c r="AE7" s="38">
        <v>102.13</v>
      </c>
      <c r="AF7" s="38">
        <v>101.72</v>
      </c>
      <c r="AG7" s="38">
        <v>102.73</v>
      </c>
      <c r="AH7" s="38">
        <v>105.78</v>
      </c>
      <c r="AI7" s="38">
        <v>104.83</v>
      </c>
      <c r="AJ7" s="38">
        <v>203.03</v>
      </c>
      <c r="AK7" s="38">
        <v>194.71</v>
      </c>
      <c r="AL7" s="38">
        <v>124.74</v>
      </c>
      <c r="AM7" s="38">
        <v>76.5</v>
      </c>
      <c r="AN7" s="38">
        <v>0</v>
      </c>
      <c r="AO7" s="38">
        <v>208.1</v>
      </c>
      <c r="AP7" s="38">
        <v>109.51</v>
      </c>
      <c r="AQ7" s="38">
        <v>112.88</v>
      </c>
      <c r="AR7" s="38">
        <v>94.97</v>
      </c>
      <c r="AS7" s="38">
        <v>63.96</v>
      </c>
      <c r="AT7" s="38">
        <v>61.55</v>
      </c>
      <c r="AU7" s="38">
        <v>9.51</v>
      </c>
      <c r="AV7" s="38">
        <v>19.55</v>
      </c>
      <c r="AW7" s="38">
        <v>27.98</v>
      </c>
      <c r="AX7" s="38">
        <v>23.47</v>
      </c>
      <c r="AY7" s="38">
        <v>58.09</v>
      </c>
      <c r="AZ7" s="38">
        <v>75.290000000000006</v>
      </c>
      <c r="BA7" s="38">
        <v>47.44</v>
      </c>
      <c r="BB7" s="38">
        <v>49.18</v>
      </c>
      <c r="BC7" s="38">
        <v>47.72</v>
      </c>
      <c r="BD7" s="38">
        <v>44.24</v>
      </c>
      <c r="BE7" s="38">
        <v>45.34</v>
      </c>
      <c r="BF7" s="38">
        <v>1861.52</v>
      </c>
      <c r="BG7" s="38">
        <v>1438.64</v>
      </c>
      <c r="BH7" s="38">
        <v>2216.5500000000002</v>
      </c>
      <c r="BI7" s="38">
        <v>580.21</v>
      </c>
      <c r="BJ7" s="38">
        <v>5627.45</v>
      </c>
      <c r="BK7" s="38">
        <v>1592.72</v>
      </c>
      <c r="BL7" s="38">
        <v>1243.71</v>
      </c>
      <c r="BM7" s="38">
        <v>1194.1500000000001</v>
      </c>
      <c r="BN7" s="38">
        <v>1206.79</v>
      </c>
      <c r="BO7" s="38">
        <v>1258.43</v>
      </c>
      <c r="BP7" s="38">
        <v>1260.21</v>
      </c>
      <c r="BQ7" s="38">
        <v>85.53</v>
      </c>
      <c r="BR7" s="38">
        <v>100.01</v>
      </c>
      <c r="BS7" s="38">
        <v>100.32</v>
      </c>
      <c r="BT7" s="38">
        <v>100</v>
      </c>
      <c r="BU7" s="38">
        <v>164.46</v>
      </c>
      <c r="BV7" s="38">
        <v>53.7</v>
      </c>
      <c r="BW7" s="38">
        <v>74.3</v>
      </c>
      <c r="BX7" s="38">
        <v>72.260000000000005</v>
      </c>
      <c r="BY7" s="38">
        <v>71.84</v>
      </c>
      <c r="BZ7" s="38">
        <v>73.36</v>
      </c>
      <c r="CA7" s="38">
        <v>75.290000000000006</v>
      </c>
      <c r="CB7" s="38">
        <v>195.84</v>
      </c>
      <c r="CC7" s="38">
        <v>167.81</v>
      </c>
      <c r="CD7" s="38">
        <v>167.97</v>
      </c>
      <c r="CE7" s="38">
        <v>169.03</v>
      </c>
      <c r="CF7" s="38">
        <v>103.01</v>
      </c>
      <c r="CG7" s="38">
        <v>300.35000000000002</v>
      </c>
      <c r="CH7" s="38">
        <v>221.81</v>
      </c>
      <c r="CI7" s="38">
        <v>230.02</v>
      </c>
      <c r="CJ7" s="38">
        <v>228.47</v>
      </c>
      <c r="CK7" s="38">
        <v>224.88</v>
      </c>
      <c r="CL7" s="38">
        <v>215.41</v>
      </c>
      <c r="CM7" s="38">
        <v>42.68</v>
      </c>
      <c r="CN7" s="38">
        <v>42.32</v>
      </c>
      <c r="CO7" s="38">
        <v>40.71</v>
      </c>
      <c r="CP7" s="38">
        <v>39.64</v>
      </c>
      <c r="CQ7" s="38">
        <v>40.36</v>
      </c>
      <c r="CR7" s="38">
        <v>37.72</v>
      </c>
      <c r="CS7" s="38">
        <v>43.36</v>
      </c>
      <c r="CT7" s="38">
        <v>42.56</v>
      </c>
      <c r="CU7" s="38">
        <v>42.47</v>
      </c>
      <c r="CV7" s="38">
        <v>42.4</v>
      </c>
      <c r="CW7" s="38">
        <v>42.9</v>
      </c>
      <c r="CX7" s="38">
        <v>69.400000000000006</v>
      </c>
      <c r="CY7" s="38">
        <v>70.77</v>
      </c>
      <c r="CZ7" s="38">
        <v>73.06</v>
      </c>
      <c r="DA7" s="38">
        <v>73.31</v>
      </c>
      <c r="DB7" s="38">
        <v>81.650000000000006</v>
      </c>
      <c r="DC7" s="38">
        <v>68.459999999999994</v>
      </c>
      <c r="DD7" s="38">
        <v>83.06</v>
      </c>
      <c r="DE7" s="38">
        <v>83.32</v>
      </c>
      <c r="DF7" s="38">
        <v>83.75</v>
      </c>
      <c r="DG7" s="38">
        <v>84.19</v>
      </c>
      <c r="DH7" s="38">
        <v>84.75</v>
      </c>
      <c r="DI7" s="38">
        <v>18.510000000000002</v>
      </c>
      <c r="DJ7" s="38">
        <v>21.14</v>
      </c>
      <c r="DK7" s="38">
        <v>23.76</v>
      </c>
      <c r="DL7" s="38">
        <v>26.28</v>
      </c>
      <c r="DM7" s="38">
        <v>28.92</v>
      </c>
      <c r="DN7" s="38">
        <v>18.920000000000002</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0.13</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2022-01-28T02:59:31Z</cp:lastPrinted>
  <dcterms:created xsi:type="dcterms:W3CDTF">2021-12-03T07:23:47Z</dcterms:created>
  <dcterms:modified xsi:type="dcterms:W3CDTF">2022-01-28T03:00:26Z</dcterms:modified>
  <cp:category/>
</cp:coreProperties>
</file>