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L3OGYQc37+FebkWhPSSgVeCUjV6PqU5UVykDGg1lJlSAclHWa1yzbDRvrG1aGt/o5aQM7in06W49Itst6vGx0A==" workbookSaltValue="9wqJJPGfbffjrZX0235w0Q==" workbookSpinCount="100000" lockStructure="1"/>
  <bookViews>
    <workbookView xWindow="0" yWindow="0" windowWidth="20490" windowHeight="70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T10" i="4"/>
  <c r="AL10" i="4"/>
  <c r="W10" i="4"/>
  <c r="I10" i="4"/>
  <c r="B10" i="4"/>
  <c r="W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<sst xmlns="http://schemas.openxmlformats.org/spreadsheetml/2006/main" count="228" uniqueCount="114">
  <si>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</si>
  <si>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</si>
  <si>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</si>
  <si>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</si>
  <si>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</si>
  <si>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</si>
  <si>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</si>
  <si>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</si>
  <si>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</si>
  <si>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</si>
  <si>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</si>
  <si>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</si>
  <si>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</si>
  <si>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</si>
  <si>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</si>
  <si>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</si>
  <si>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</si>
  <si>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</si>
  <si>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</si>
  <si>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</si>
  <si>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</si>
  <si>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</si>
  <si>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</si>
  <si>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</si>
  <si>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</si>
  <si>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</si>
  <si>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</si>
  <si>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</si>
  <si>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</si>
  <si>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</si>
  <si>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</si>
  <si>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</si>
  <si>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</si>
  <si>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</si>
  <si>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</si>
  <si>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</si>
  <si>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</si>
  <si>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</si>
  <si>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</si>
  <si>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</si>
  <si>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</si>
  <si>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</si>
  <si>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</si>
  <si>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</si>
  <si>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</si>
  <si>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</si>
  <si>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</si>
  <si>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</si>
  <si>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</si>
  <si>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</si>
  <si>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</si>
  <si>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</si>
  <si>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</si>
  <si>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</si>
  <si>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</si>
  <si>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</si>
  <si>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</si>
  <si>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</si>
  <si>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</si>
  <si>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</si>
  <si>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</si>
  <si>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</si>
  <si>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</si>
  <si>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</si>
  <si>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</si>
  <si>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</si>
  <si>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</si>
  <si>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</si>
  <si>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</si>
  <si>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</si>
  <si>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</si>
  <si>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</si>
  <si>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</si>
  <si>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</si>
  <si>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</si>
  <si>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</si>
  <si>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</si>
  <si>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</si>
  <si>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</si>
  <si>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</si>
  <si>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</si>
  <si>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</si>
  <si>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</si>
  <si>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</si>
  <si>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</si>
  <si>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</si>
  <si>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</si>
  <si>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</si>
  <si>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</si>
  <si>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</si>
  <si>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</si>
  <si>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</si>
  <si>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</si>
  <si>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</si>
  <si>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</si>
  <si>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</si>
  <si>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</si>
  <si>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</si>
  <si>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</si>
  <si>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</si>
  <si>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</si>
  <si>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</si>
  <si>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</si>
  <si>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</si>
  <si>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</si>
  <si>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</si>
  <si>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</si>
  <si>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</si>
  <si>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</si>
  <si>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</si>
  <si>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</si>
  <si>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(111.35%)は100%を上回り、黒字で推移しているとともに、⑤の料金回収率(106.67%)についても100を超え、現状ではいずれも全国平均・類似団体平均を上回る良好な数値を示している。しかしながら、給水人口の減少による収益減や統合水道繰入の減少など、数値は今後悪化が予想されるため施設の統廃合を推進し、集約・効率化による費用抑制に努めていく。
【③】現金ストックがあるため、指標は高いが今後は老朽化更新・耐震化等の投資的事業の増加が見込まれるため、企業債発行の比率配分に留意し、償還計画を見据えた企業債発行に努めていく必要がある。
【④】現状の比率(226.68%)は類似団体平均(418.68%)に比して指標値は良好な値を示しているが、これは令和元年まで発行を抑制してきたことにより企業債残高は少ない状況である。しかしながら、今後は投資的事業の増加に伴う企業債の発行や人口減少による給水収益の減少により、指標値は上昇していくため、投資における料金水準を見極め料金改定も視野に経営改善に努める。
【⑤及び⑥】現状の料金回収率は良好であるが、給水収益が減少していく中で、更新投資にかかる減価償却費や企業債利息など費用が増加することにより、双方の指標は今後悪化していく傾向にある。そのため、一層のコスト削減が必要である。
【⑦】人口減少により、水需要が減少している。施設の遊休状態を改善するためにも、施設の適正規模を見直し、ダウンサイジングを視野に入れていく。
【⑧】概ね横ばいで推移しているが、全国平均より低い。そのため、隠れた漏水を本格的に調査・修繕し、有収率の向上を目指していく。</t>
    <rPh sb="22" eb="24">
      <t>ウワマワ</t>
    </rPh>
    <rPh sb="42" eb="44">
      <t>リョウキン</t>
    </rPh>
    <rPh sb="44" eb="46">
      <t>カイシュウ</t>
    </rPh>
    <rPh sb="46" eb="47">
      <t>リツ</t>
    </rPh>
    <rPh sb="65" eb="66">
      <t>コ</t>
    </rPh>
    <rPh sb="68" eb="70">
      <t>ゲンジョウ</t>
    </rPh>
    <rPh sb="76" eb="78">
      <t>ゼンコク</t>
    </rPh>
    <rPh sb="78" eb="80">
      <t>ヘイキン</t>
    </rPh>
    <rPh sb="81" eb="83">
      <t>ルイジ</t>
    </rPh>
    <rPh sb="83" eb="85">
      <t>ダンタイ</t>
    </rPh>
    <rPh sb="85" eb="87">
      <t>ヘイキン</t>
    </rPh>
    <rPh sb="88" eb="90">
      <t>ウワマワ</t>
    </rPh>
    <rPh sb="91" eb="93">
      <t>リョウコウ</t>
    </rPh>
    <rPh sb="94" eb="96">
      <t>スウチ</t>
    </rPh>
    <rPh sb="97" eb="98">
      <t>シメ</t>
    </rPh>
    <rPh sb="110" eb="112">
      <t>キュウスイ</t>
    </rPh>
    <rPh sb="112" eb="114">
      <t>ジンコウ</t>
    </rPh>
    <rPh sb="115" eb="117">
      <t>ゲンショウ</t>
    </rPh>
    <rPh sb="120" eb="122">
      <t>シュウエキ</t>
    </rPh>
    <rPh sb="122" eb="123">
      <t>ゲン</t>
    </rPh>
    <rPh sb="124" eb="126">
      <t>トウゴウ</t>
    </rPh>
    <rPh sb="126" eb="128">
      <t>スイドウ</t>
    </rPh>
    <rPh sb="128" eb="130">
      <t>クリイレ</t>
    </rPh>
    <rPh sb="131" eb="133">
      <t>ゲンショウ</t>
    </rPh>
    <rPh sb="144" eb="146">
      <t>ヨソウ</t>
    </rPh>
    <rPh sb="151" eb="153">
      <t>シセツ</t>
    </rPh>
    <rPh sb="154" eb="157">
      <t>トウハイゴウ</t>
    </rPh>
    <rPh sb="158" eb="160">
      <t>スイシン</t>
    </rPh>
    <rPh sb="162" eb="164">
      <t>シュウヤク</t>
    </rPh>
    <rPh sb="165" eb="168">
      <t>コウリツカ</t>
    </rPh>
    <rPh sb="171" eb="173">
      <t>ヒヨウ</t>
    </rPh>
    <rPh sb="173" eb="175">
      <t>ヨクセイ</t>
    </rPh>
    <rPh sb="176" eb="177">
      <t>ツト</t>
    </rPh>
    <rPh sb="208" eb="211">
      <t>ロウキュウカ</t>
    </rPh>
    <rPh sb="211" eb="213">
      <t>コウシン</t>
    </rPh>
    <rPh sb="214" eb="217">
      <t>タイシンカ</t>
    </rPh>
    <rPh sb="217" eb="218">
      <t>トウ</t>
    </rPh>
    <rPh sb="236" eb="238">
      <t>キギョウ</t>
    </rPh>
    <rPh sb="238" eb="239">
      <t>サイ</t>
    </rPh>
    <rPh sb="239" eb="241">
      <t>ハッコウ</t>
    </rPh>
    <rPh sb="242" eb="244">
      <t>ヒリツ</t>
    </rPh>
    <rPh sb="244" eb="246">
      <t>ハイブン</t>
    </rPh>
    <rPh sb="266" eb="267">
      <t>ツト</t>
    </rPh>
    <rPh sb="282" eb="284">
      <t>ゲンジョウ</t>
    </rPh>
    <rPh sb="285" eb="287">
      <t>ヒリツ</t>
    </rPh>
    <rPh sb="297" eb="299">
      <t>ルイジ</t>
    </rPh>
    <rPh sb="299" eb="301">
      <t>ダンタイ</t>
    </rPh>
    <rPh sb="301" eb="303">
      <t>ヘイキン</t>
    </rPh>
    <rPh sb="313" eb="314">
      <t>ヒ</t>
    </rPh>
    <rPh sb="316" eb="318">
      <t>シヒョウ</t>
    </rPh>
    <rPh sb="318" eb="319">
      <t>チ</t>
    </rPh>
    <rPh sb="320" eb="322">
      <t>リョウコウ</t>
    </rPh>
    <rPh sb="323" eb="324">
      <t>アタイ</t>
    </rPh>
    <rPh sb="325" eb="326">
      <t>シメ</t>
    </rPh>
    <rPh sb="335" eb="337">
      <t>レイワ</t>
    </rPh>
    <rPh sb="337" eb="339">
      <t>ガンネン</t>
    </rPh>
    <rPh sb="341" eb="343">
      <t>ハッコウ</t>
    </rPh>
    <rPh sb="344" eb="346">
      <t>ヨクセイ</t>
    </rPh>
    <rPh sb="364" eb="366">
      <t>ジョウキョウ</t>
    </rPh>
    <rPh sb="380" eb="383">
      <t>トウシテキ</t>
    </rPh>
    <rPh sb="383" eb="385">
      <t>ジギョウ</t>
    </rPh>
    <rPh sb="386" eb="388">
      <t>ゾウカ</t>
    </rPh>
    <rPh sb="389" eb="390">
      <t>トモナ</t>
    </rPh>
    <rPh sb="398" eb="400">
      <t>ジンコウ</t>
    </rPh>
    <rPh sb="400" eb="402">
      <t>ゲンショウ</t>
    </rPh>
    <rPh sb="405" eb="407">
      <t>キュウスイ</t>
    </rPh>
    <rPh sb="407" eb="409">
      <t>シュウエキ</t>
    </rPh>
    <rPh sb="410" eb="412">
      <t>ゲンショウ</t>
    </rPh>
    <rPh sb="416" eb="418">
      <t>シヒョウ</t>
    </rPh>
    <rPh sb="418" eb="419">
      <t>チ</t>
    </rPh>
    <rPh sb="420" eb="422">
      <t>ジョウショウ</t>
    </rPh>
    <rPh sb="429" eb="431">
      <t>トウシ</t>
    </rPh>
    <rPh sb="435" eb="437">
      <t>リョウキン</t>
    </rPh>
    <rPh sb="437" eb="439">
      <t>スイジュン</t>
    </rPh>
    <rPh sb="440" eb="442">
      <t>ミキワ</t>
    </rPh>
    <rPh sb="443" eb="445">
      <t>リョウキン</t>
    </rPh>
    <rPh sb="445" eb="447">
      <t>カイテイ</t>
    </rPh>
    <rPh sb="448" eb="450">
      <t>シヤ</t>
    </rPh>
    <rPh sb="451" eb="453">
      <t>ケイエイ</t>
    </rPh>
    <rPh sb="453" eb="455">
      <t>カイゼン</t>
    </rPh>
    <rPh sb="456" eb="457">
      <t>ツト</t>
    </rPh>
    <rPh sb="468" eb="470">
      <t>ゲンジョウ</t>
    </rPh>
    <rPh sb="471" eb="473">
      <t>リョウキン</t>
    </rPh>
    <rPh sb="473" eb="475">
      <t>カイシュウ</t>
    </rPh>
    <rPh sb="475" eb="476">
      <t>リツ</t>
    </rPh>
    <rPh sb="477" eb="479">
      <t>リョウコウ</t>
    </rPh>
    <rPh sb="495" eb="496">
      <t>ナカ</t>
    </rPh>
    <rPh sb="498" eb="500">
      <t>コウシン</t>
    </rPh>
    <rPh sb="500" eb="502">
      <t>トウシ</t>
    </rPh>
    <rPh sb="506" eb="508">
      <t>ゲンカ</t>
    </rPh>
    <rPh sb="508" eb="510">
      <t>ショウキャク</t>
    </rPh>
    <rPh sb="510" eb="511">
      <t>ヒ</t>
    </rPh>
    <rPh sb="512" eb="514">
      <t>キギョウ</t>
    </rPh>
    <rPh sb="514" eb="515">
      <t>サイ</t>
    </rPh>
    <rPh sb="515" eb="517">
      <t>リソク</t>
    </rPh>
    <rPh sb="519" eb="521">
      <t>ヒヨウ</t>
    </rPh>
    <rPh sb="522" eb="524">
      <t>ゾウカ</t>
    </rPh>
    <phoneticPr fontId="4"/>
  </si>
  <si>
    <t>　人口減少に伴う水需要の減少、水道施設の老朽化に対応するために、水道の基盤強化を図っていく必要がある。
　増加する更新投資による減価償却費を視野に入れ、経営の継続的な黒字化を目指していくには、将来的に水道料金の改定も視野に検討していく。加えて、既存施設の統廃合やダウンサイジングを推進し、コスト削減を図っていく。</t>
    <rPh sb="57" eb="59">
      <t>コウシン</t>
    </rPh>
    <rPh sb="59" eb="61">
      <t>トウシ</t>
    </rPh>
    <rPh sb="108" eb="110">
      <t>シヤ</t>
    </rPh>
    <rPh sb="140" eb="142">
      <t>スイシン</t>
    </rPh>
    <phoneticPr fontId="4"/>
  </si>
  <si>
    <t>　管路については耐用年数を経過した老朽管が、年々増加していく状況である。２-③管路更新率にみられるように、令和２年度からは、これまでの老朽管更新とともに基幹管路の耐震化にも着手し、管路更新の加速化を進めている。今後も継続的に管路の耐震化と合わせて老朽管路の更新を行って安定供給と修繕費の抑制に努めていく。また、施設の老朽化の進行も著しいため、施設更新に合わせ施設規模の見直しを検討し小規模化も含めた集約・更新を行い、将来の維持管理費の抑制を図り経営の健全化に努めていく。</t>
    <rPh sb="1" eb="3">
      <t>カンロ</t>
    </rPh>
    <rPh sb="39" eb="41">
      <t>カンロ</t>
    </rPh>
    <rPh sb="41" eb="43">
      <t>コウシン</t>
    </rPh>
    <rPh sb="43" eb="44">
      <t>リツ</t>
    </rPh>
    <rPh sb="53" eb="55">
      <t>レイワ</t>
    </rPh>
    <rPh sb="56" eb="58">
      <t>ネンド</t>
    </rPh>
    <rPh sb="67" eb="69">
      <t>ロウキュウ</t>
    </rPh>
    <rPh sb="69" eb="70">
      <t>カン</t>
    </rPh>
    <rPh sb="70" eb="72">
      <t>コウシン</t>
    </rPh>
    <rPh sb="76" eb="78">
      <t>キカン</t>
    </rPh>
    <rPh sb="78" eb="80">
      <t>カンロ</t>
    </rPh>
    <rPh sb="81" eb="84">
      <t>タイシンカ</t>
    </rPh>
    <rPh sb="90" eb="92">
      <t>カンロ</t>
    </rPh>
    <rPh sb="92" eb="94">
      <t>コウシン</t>
    </rPh>
    <rPh sb="95" eb="98">
      <t>カソクカ</t>
    </rPh>
    <rPh sb="99" eb="100">
      <t>スス</t>
    </rPh>
    <rPh sb="119" eb="120">
      <t>ア</t>
    </rPh>
    <rPh sb="126" eb="127">
      <t>ロ</t>
    </rPh>
    <rPh sb="134" eb="136">
      <t>アンテイ</t>
    </rPh>
    <rPh sb="136" eb="138">
      <t>キョウキュウ</t>
    </rPh>
    <rPh sb="139" eb="141">
      <t>シュウゼン</t>
    </rPh>
    <rPh sb="141" eb="142">
      <t>ヒ</t>
    </rPh>
    <rPh sb="143" eb="145">
      <t>ヨクセイ</t>
    </rPh>
    <rPh sb="146" eb="147">
      <t>ツト</t>
    </rPh>
    <rPh sb="155" eb="157">
      <t>シセツ</t>
    </rPh>
    <rPh sb="158" eb="161">
      <t>ロウキュウカ</t>
    </rPh>
    <rPh sb="162" eb="164">
      <t>シンコウ</t>
    </rPh>
    <rPh sb="165" eb="166">
      <t>イチジル</t>
    </rPh>
    <rPh sb="171" eb="173">
      <t>シセツ</t>
    </rPh>
    <rPh sb="173" eb="175">
      <t>コウシン</t>
    </rPh>
    <rPh sb="176" eb="177">
      <t>ア</t>
    </rPh>
    <rPh sb="179" eb="181">
      <t>シセツ</t>
    </rPh>
    <rPh sb="188" eb="190">
      <t>ケントウ</t>
    </rPh>
    <rPh sb="191" eb="194">
      <t>ショウキボ</t>
    </rPh>
    <rPh sb="194" eb="195">
      <t>カ</t>
    </rPh>
    <rPh sb="196" eb="197">
      <t>フク</t>
    </rPh>
    <rPh sb="199" eb="201">
      <t>シュウヤク</t>
    </rPh>
    <rPh sb="202" eb="204">
      <t>コウシン</t>
    </rPh>
    <rPh sb="205" eb="206">
      <t>オコナ</t>
    </rPh>
    <rPh sb="208" eb="210">
      <t>ショウライ</t>
    </rPh>
    <rPh sb="211" eb="213">
      <t>イジ</t>
    </rPh>
    <rPh sb="213" eb="216">
      <t>カンリヒ</t>
    </rPh>
    <rPh sb="217" eb="219">
      <t>ヨクセイ</t>
    </rPh>
    <rPh sb="220" eb="221">
      <t>ハカ</t>
    </rPh>
    <rPh sb="229" eb="2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</si>
</sst>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0.21</c:v>
                </c:pt>
                <c:pt idx="1">
                  <c:v>0.4</c:v>
                </c:pt>
                <c:pt idx="2">
                  <c:v>0.81</c:v>
                </c:pt>
                <c:pt idx="3">
                  <c:v>0.51</c:v>
                </c:pt>
                <c:pt idx="4">
                  <c:v>1.0900000000000001</c:v>
                </c:pt>
              </c:numCache>
            </c:numRef>
          </c:val>
          <c:extLst>
            <c:ext xmlns:c16="http://schemas.microsoft.com/office/drawing/2014/chart" uri="{C3380CC4-5D6E-409C-BE32-E72D297353CC}">
              <c16:uniqueId val="{00000000-F647-45BC-BB7A-2986364E55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F647-45BC-BB7A-2986364E55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45.45</c:v>
                </c:pt>
                <c:pt idx="1">
                  <c:v>44.88</c:v>
                </c:pt>
                <c:pt idx="2">
                  <c:v>42.36</c:v>
                </c:pt>
                <c:pt idx="3">
                  <c:v>41.69</c:v>
                </c:pt>
                <c:pt idx="4">
                  <c:v>40.43</c:v>
                </c:pt>
              </c:numCache>
            </c:numRef>
          </c:val>
          <c:extLst>
            <c:ext xmlns:c16="http://schemas.microsoft.com/office/drawing/2014/chart" uri="{C3380CC4-5D6E-409C-BE32-E72D297353CC}">
              <c16:uniqueId val="{00000000-B573-4743-A538-7EBEA0F7C5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B573-4743-A538-7EBEA0F7C5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86.14</c:v>
                </c:pt>
                <c:pt idx="1">
                  <c:v>85.03</c:v>
                </c:pt>
                <c:pt idx="2">
                  <c:v>86.49</c:v>
                </c:pt>
                <c:pt idx="3">
                  <c:v>84.89</c:v>
                </c:pt>
                <c:pt idx="4">
                  <c:v>85.4</c:v>
                </c:pt>
              </c:numCache>
            </c:numRef>
          </c:val>
          <c:extLst>
            <c:ext xmlns:c16="http://schemas.microsoft.com/office/drawing/2014/chart" uri="{C3380CC4-5D6E-409C-BE32-E72D297353CC}">
              <c16:uniqueId val="{00000000-DC07-49E9-B239-29C011718F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C07-49E9-B239-29C011718F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129.1</c:v>
                </c:pt>
                <c:pt idx="1">
                  <c:v>122.98</c:v>
                </c:pt>
                <c:pt idx="2">
                  <c:v>116.06</c:v>
                </c:pt>
                <c:pt idx="3">
                  <c:v>112.6</c:v>
                </c:pt>
                <c:pt idx="4">
                  <c:v>111.35</c:v>
                </c:pt>
              </c:numCache>
            </c:numRef>
          </c:val>
          <c:extLst>
            <c:ext xmlns:c16="http://schemas.microsoft.com/office/drawing/2014/chart" uri="{C3380CC4-5D6E-409C-BE32-E72D297353CC}">
              <c16:uniqueId val="{00000000-4E07-4A6C-9588-6865A5B743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E07-4A6C-9588-6865A5B743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50.63</c:v>
                </c:pt>
                <c:pt idx="1">
                  <c:v>51.38</c:v>
                </c:pt>
                <c:pt idx="2">
                  <c:v>52.6</c:v>
                </c:pt>
                <c:pt idx="3">
                  <c:v>52.94</c:v>
                </c:pt>
                <c:pt idx="4">
                  <c:v>53.8</c:v>
                </c:pt>
              </c:numCache>
            </c:numRef>
          </c:val>
          <c:extLst>
            <c:ext xmlns:c16="http://schemas.microsoft.com/office/drawing/2014/chart" uri="{C3380CC4-5D6E-409C-BE32-E72D297353CC}">
              <c16:uniqueId val="{00000000-55C1-4C8F-BCCB-53E1B5D6A9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5C1-4C8F-BCCB-53E1B5D6A9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17.91</c:v>
                </c:pt>
                <c:pt idx="1">
                  <c:v>22.4</c:v>
                </c:pt>
                <c:pt idx="2">
                  <c:v>27.26</c:v>
                </c:pt>
                <c:pt idx="3">
                  <c:v>27.28</c:v>
                </c:pt>
                <c:pt idx="4">
                  <c:v>26.61</c:v>
                </c:pt>
              </c:numCache>
            </c:numRef>
          </c:val>
          <c:extLst>
            <c:ext xmlns:c16="http://schemas.microsoft.com/office/drawing/2014/chart" uri="{C3380CC4-5D6E-409C-BE32-E72D297353CC}">
              <c16:uniqueId val="{00000000-1287-42AB-B785-73344E47B6A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1287-42AB-B785-73344E47B6A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46-499F-845A-71672B4BBC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1A46-499F-845A-71672B4BBC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1027.53</c:v>
                </c:pt>
                <c:pt idx="1">
                  <c:v>897.75</c:v>
                </c:pt>
                <c:pt idx="2">
                  <c:v>687.67</c:v>
                </c:pt>
                <c:pt idx="3">
                  <c:v>526.54999999999995</c:v>
                </c:pt>
                <c:pt idx="4">
                  <c:v>686.88</c:v>
                </c:pt>
              </c:numCache>
            </c:numRef>
          </c:val>
          <c:extLst>
            <c:ext xmlns:c16="http://schemas.microsoft.com/office/drawing/2014/chart" uri="{C3380CC4-5D6E-409C-BE32-E72D297353CC}">
              <c16:uniqueId val="{00000000-A48F-4AFB-AEE8-CC73E320D5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A48F-4AFB-AEE8-CC73E320D5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293.83999999999997</c:v>
                </c:pt>
                <c:pt idx="1">
                  <c:v>273.16000000000003</c:v>
                </c:pt>
                <c:pt idx="2">
                  <c:v>249.64</c:v>
                </c:pt>
                <c:pt idx="3">
                  <c:v>222.07</c:v>
                </c:pt>
                <c:pt idx="4">
                  <c:v>226.68</c:v>
                </c:pt>
              </c:numCache>
            </c:numRef>
          </c:val>
          <c:extLst>
            <c:ext xmlns:c16="http://schemas.microsoft.com/office/drawing/2014/chart" uri="{C3380CC4-5D6E-409C-BE32-E72D297353CC}">
              <c16:uniqueId val="{00000000-D92A-4028-BBE6-4E3F2AA313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92A-4028-BBE6-4E3F2AA313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118.31</c:v>
                </c:pt>
                <c:pt idx="1">
                  <c:v>114.11</c:v>
                </c:pt>
                <c:pt idx="2">
                  <c:v>108.36</c:v>
                </c:pt>
                <c:pt idx="3">
                  <c:v>108.17</c:v>
                </c:pt>
                <c:pt idx="4">
                  <c:v>106.67</c:v>
                </c:pt>
              </c:numCache>
            </c:numRef>
          </c:val>
          <c:extLst>
            <c:ext xmlns:c16="http://schemas.microsoft.com/office/drawing/2014/chart" uri="{C3380CC4-5D6E-409C-BE32-E72D297353CC}">
              <c16:uniqueId val="{00000000-52D9-400D-8AE5-AD697BC651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2D9-400D-8AE5-AD697BC651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161.47</c:v>
                </c:pt>
                <c:pt idx="1">
                  <c:v>167.93</c:v>
                </c:pt>
                <c:pt idx="2">
                  <c:v>178.03</c:v>
                </c:pt>
                <c:pt idx="3">
                  <c:v>179.1</c:v>
                </c:pt>
                <c:pt idx="4">
                  <c:v>180.98</c:v>
                </c:pt>
              </c:numCache>
            </c:numRef>
          </c:val>
          <c:extLst>
            <c:ext xmlns:c16="http://schemas.microsoft.com/office/drawing/2014/chart" uri="{C3380CC4-5D6E-409C-BE32-E72D297353CC}">
              <c16:uniqueId val="{00000000-2761-4598-87F6-104F1377A5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2761-4598-87F6-104F1377A5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志賀町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19552</v>
      </c>
      <c r="AM8" s="61"/>
      <c r="AN8" s="61"/>
      <c r="AO8" s="61"/>
      <c r="AP8" s="61"/>
      <c r="AQ8" s="61"/>
      <c r="AR8" s="61"/>
      <c r="AS8" s="61"/>
      <c r="AT8" s="52">
        <f>データ!$S$6</f>
        <v>246.76</v>
      </c>
      <c r="AU8" s="53"/>
      <c r="AV8" s="53"/>
      <c r="AW8" s="53"/>
      <c r="AX8" s="53"/>
      <c r="AY8" s="53"/>
      <c r="AZ8" s="53"/>
      <c r="BA8" s="53"/>
      <c r="BB8" s="54">
        <f>データ!$T$6</f>
        <v>79.23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88.44</v>
      </c>
      <c r="J10" s="53"/>
      <c r="K10" s="53"/>
      <c r="L10" s="53"/>
      <c r="M10" s="53"/>
      <c r="N10" s="53"/>
      <c r="O10" s="64"/>
      <c r="P10" s="54">
        <f>データ!$P$6</f>
        <v>92.99</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18057</v>
      </c>
      <c r="AM10" s="61"/>
      <c r="AN10" s="61"/>
      <c r="AO10" s="61"/>
      <c r="AP10" s="61"/>
      <c r="AQ10" s="61"/>
      <c r="AR10" s="61"/>
      <c r="AS10" s="61"/>
      <c r="AT10" s="52">
        <f>データ!$V$6</f>
        <v>122.47</v>
      </c>
      <c r="AU10" s="53"/>
      <c r="AV10" s="53"/>
      <c r="AW10" s="53"/>
      <c r="AX10" s="53"/>
      <c r="AY10" s="53"/>
      <c r="AZ10" s="53"/>
      <c r="BA10" s="53"/>
      <c r="BB10" s="54">
        <f>データ!$W$6</f>
        <v>147.44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fAfzDSVqUJE/3DrcDAMvOg9k/fAIld5leD5AyhsxAVCpmt2g59+mMkl8dApBqJDbUo71VDvje7ZJK6qcDTKwA==" saltValue="coJ+CChy/KPnaz2ukdPb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173843</v>
      </c>
      <c r="D6" s="34">
        <f t="shared" si="3"/>
        <v>46</v>
      </c>
      <c r="E6" s="34">
        <f t="shared" si="3"/>
        <v>1</v>
      </c>
      <c r="F6" s="34">
        <f t="shared" si="3"/>
        <v>0</v>
      </c>
      <c r="G6" s="34">
        <f t="shared" si="3"/>
        <v>1</v>
      </c>
      <c r="H6" s="34" t="str">
        <f t="shared" si="3"/>
        <v>石川県　志賀町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88.44</v>
      </c>
      <c r="P6" s="35">
        <f t="shared" si="3"/>
        <v>92.99</v>
      </c>
      <c r="Q6" s="35">
        <f t="shared" si="3"/>
        <v>3520</v>
      </c>
      <c r="R6" s="35">
        <f t="shared" si="3"/>
        <v>19552</v>
      </c>
      <c r="S6" s="35">
        <f t="shared" si="3"/>
        <v>246.76</v>
      </c>
      <c r="T6" s="35">
        <f t="shared" si="3"/>
        <v>79.23</v>
      </c>
      <c r="U6" s="35">
        <f t="shared" si="3"/>
        <v>18057</v>
      </c>
      <c r="V6" s="35">
        <f t="shared" si="3"/>
        <v>122.47</v>
      </c>
      <c r="W6" s="35">
        <f t="shared" si="3"/>
        <v>147.44</v>
      </c>
      <c r="X6" s="36">
        <f>IF(X7="",NA(),X7)</f>
        <v>129.1</v>
      </c>
      <c r="Y6" s="36">
        <f t="shared" ref="Y6:AG6" si="4">IF(Y7="",NA(),Y7)</f>
        <v>122.98</v>
      </c>
      <c r="Z6" s="36">
        <f t="shared" si="4"/>
        <v>116.06</v>
      </c>
      <c r="AA6" s="36">
        <f t="shared" si="4"/>
        <v>112.6</v>
      </c>
      <c r="AB6" s="36">
        <f t="shared" si="4"/>
        <v>111.35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1027.53</v>
      </c>
      <c r="AU6" s="36">
        <f t="shared" ref="AU6:BC6" si="6">IF(AU7="",NA(),AU7)</f>
        <v>897.75</v>
      </c>
      <c r="AV6" s="36">
        <f t="shared" si="6"/>
        <v>687.67</v>
      </c>
      <c r="AW6" s="36">
        <f t="shared" si="6"/>
        <v>526.54999999999995</v>
      </c>
      <c r="AX6" s="36">
        <f t="shared" si="6"/>
        <v>686.88</v>
      </c>
      <c r="AY6" s="36">
        <f t="shared" si="6"/>
        <v>384.34</v>
      </c>
      <c r="AZ6" s="36">
        <f t="shared" si="6"/>
        <v>359.47</v>
      </c>
      <c r="BA6" s="36">
        <f t="shared" si="6"/>
        <v>369.69</v>
      </c>
      <c r="BB6" s="36">
        <f t="shared" si="6"/>
        <v>379.08</v>
      </c>
      <c r="BC6" s="36">
        <f t="shared" si="6"/>
        <v>367.55</v>
      </c>
      <c r="BD6" s="35" t="str">
        <f>IF(BD7="","",IF(BD7="-","【-】","【"&amp;SUBSTITUTE(TEXT(BD7,"#,##0.00"),"-","△")&amp;"】"))</f>
        <v>【260.31】</v>
      </c>
      <c r="BE6" s="36">
        <f>IF(BE7="",NA(),BE7)</f>
        <v>293.83999999999997</v>
      </c>
      <c r="BF6" s="36">
        <f t="shared" ref="BF6:BN6" si="7">IF(BF7="",NA(),BF7)</f>
        <v>273.16000000000003</v>
      </c>
      <c r="BG6" s="36">
        <f t="shared" si="7"/>
        <v>249.64</v>
      </c>
      <c r="BH6" s="36">
        <f t="shared" si="7"/>
        <v>222.07</v>
      </c>
      <c r="BI6" s="36">
        <f t="shared" si="7"/>
        <v>226.68</v>
      </c>
      <c r="BJ6" s="36">
        <f t="shared" si="7"/>
        <v>380.58</v>
      </c>
      <c r="BK6" s="36">
        <f t="shared" si="7"/>
        <v>401.79</v>
      </c>
      <c r="BL6" s="36">
        <f t="shared" si="7"/>
        <v>402.99</v>
      </c>
      <c r="BM6" s="36">
        <f t="shared" si="7"/>
        <v>398.98</v>
      </c>
      <c r="BN6" s="36">
        <f t="shared" si="7"/>
        <v>418.68</v>
      </c>
      <c r="BO6" s="35" t="str">
        <f>IF(BO7="","",IF(BO7="-","【-】","【"&amp;SUBSTITUTE(TEXT(BO7,"#,##0.00"),"-","△")&amp;"】"))</f>
        <v>【275.67】</v>
      </c>
      <c r="BP6" s="36">
        <f>IF(BP7="",NA(),BP7)</f>
        <v>118.31</v>
      </c>
      <c r="BQ6" s="36">
        <f t="shared" ref="BQ6:BY6" si="8">IF(BQ7="",NA(),BQ7)</f>
        <v>114.11</v>
      </c>
      <c r="BR6" s="36">
        <f t="shared" si="8"/>
        <v>108.36</v>
      </c>
      <c r="BS6" s="36">
        <f t="shared" si="8"/>
        <v>108.17</v>
      </c>
      <c r="BT6" s="36">
        <f t="shared" si="8"/>
        <v>106.67</v>
      </c>
      <c r="BU6" s="36">
        <f t="shared" si="8"/>
        <v>102.38</v>
      </c>
      <c r="BV6" s="36">
        <f t="shared" si="8"/>
        <v>100.12</v>
      </c>
      <c r="BW6" s="36">
        <f t="shared" si="8"/>
        <v>98.66</v>
      </c>
      <c r="BX6" s="36">
        <f t="shared" si="8"/>
        <v>98.64</v>
      </c>
      <c r="BY6" s="36">
        <f t="shared" si="8"/>
        <v>94.78</v>
      </c>
      <c r="BZ6" s="35" t="str">
        <f>IF(BZ7="","",IF(BZ7="-","【-】","【"&amp;SUBSTITUTE(TEXT(BZ7,"#,##0.00"),"-","△")&amp;"】"))</f>
        <v>【100.05】</v>
      </c>
      <c r="CA6" s="36">
        <f>IF(CA7="",NA(),CA7)</f>
        <v>161.47</v>
      </c>
      <c r="CB6" s="36">
        <f t="shared" ref="CB6:CJ6" si="9">IF(CB7="",NA(),CB7)</f>
        <v>167.93</v>
      </c>
      <c r="CC6" s="36">
        <f t="shared" si="9"/>
        <v>178.03</v>
      </c>
      <c r="CD6" s="36">
        <f t="shared" si="9"/>
        <v>179.1</v>
      </c>
      <c r="CE6" s="36">
        <f t="shared" si="9"/>
        <v>180.98</v>
      </c>
      <c r="CF6" s="36">
        <f t="shared" si="9"/>
        <v>168.67</v>
      </c>
      <c r="CG6" s="36">
        <f t="shared" si="9"/>
        <v>174.97</v>
      </c>
      <c r="CH6" s="36">
        <f t="shared" si="9"/>
        <v>178.59</v>
      </c>
      <c r="CI6" s="36">
        <f t="shared" si="9"/>
        <v>178.92</v>
      </c>
      <c r="CJ6" s="36">
        <f t="shared" si="9"/>
        <v>181.3</v>
      </c>
      <c r="CK6" s="35" t="str">
        <f>IF(CK7="","",IF(CK7="-","【-】","【"&amp;SUBSTITUTE(TEXT(CK7,"#,##0.00"),"-","△")&amp;"】"))</f>
        <v>【166.40】</v>
      </c>
      <c r="CL6" s="36">
        <f>IF(CL7="",NA(),CL7)</f>
        <v>45.45</v>
      </c>
      <c r="CM6" s="36">
        <f t="shared" ref="CM6:CU6" si="10">IF(CM7="",NA(),CM7)</f>
        <v>44.88</v>
      </c>
      <c r="CN6" s="36">
        <f t="shared" si="10"/>
        <v>42.36</v>
      </c>
      <c r="CO6" s="36">
        <f t="shared" si="10"/>
        <v>41.69</v>
      </c>
      <c r="CP6" s="36">
        <f t="shared" si="10"/>
        <v>40.43</v>
      </c>
      <c r="CQ6" s="36">
        <f t="shared" si="10"/>
        <v>54.92</v>
      </c>
      <c r="CR6" s="36">
        <f t="shared" si="10"/>
        <v>55.63</v>
      </c>
      <c r="CS6" s="36">
        <f t="shared" si="10"/>
        <v>55.03</v>
      </c>
      <c r="CT6" s="36">
        <f t="shared" si="10"/>
        <v>55.14</v>
      </c>
      <c r="CU6" s="36">
        <f t="shared" si="10"/>
        <v>55.89</v>
      </c>
      <c r="CV6" s="35" t="str">
        <f>IF(CV7="","",IF(CV7="-","【-】","【"&amp;SUBSTITUTE(TEXT(CV7,"#,##0.00"),"-","△")&amp;"】"))</f>
        <v>【60.69】</v>
      </c>
      <c r="CW6" s="36">
        <f>IF(CW7="",NA(),CW7)</f>
        <v>86.14</v>
      </c>
      <c r="CX6" s="36">
        <f t="shared" ref="CX6:DF6" si="11">IF(CX7="",NA(),CX7)</f>
        <v>85.03</v>
      </c>
      <c r="CY6" s="36">
        <f t="shared" si="11"/>
        <v>86.49</v>
      </c>
      <c r="CZ6" s="36">
        <f t="shared" si="11"/>
        <v>84.89</v>
      </c>
      <c r="DA6" s="36">
        <f t="shared" si="11"/>
        <v>85.4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50.63</v>
      </c>
      <c r="DI6" s="36">
        <f t="shared" ref="DI6:DQ6" si="12">IF(DI7="",NA(),DI7)</f>
        <v>51.38</v>
      </c>
      <c r="DJ6" s="36">
        <f t="shared" si="12"/>
        <v>52.6</v>
      </c>
      <c r="DK6" s="36">
        <f t="shared" si="12"/>
        <v>52.94</v>
      </c>
      <c r="DL6" s="36">
        <f t="shared" si="12"/>
        <v>53.8</v>
      </c>
      <c r="DM6" s="36">
        <f t="shared" si="12"/>
        <v>48.49</v>
      </c>
      <c r="DN6" s="36">
        <f t="shared" si="12"/>
        <v>48.05</v>
      </c>
      <c r="DO6" s="36">
        <f t="shared" si="12"/>
        <v>48.87</v>
      </c>
      <c r="DP6" s="36">
        <f t="shared" si="12"/>
        <v>49.92</v>
      </c>
      <c r="DQ6" s="36">
        <f t="shared" si="12"/>
        <v>50.63</v>
      </c>
      <c r="DR6" s="35" t="str">
        <f>IF(DR7="","",IF(DR7="-","【-】","【"&amp;SUBSTITUTE(TEXT(DR7,"#,##0.00"),"-","△")&amp;"】"))</f>
        <v>【50.19】</v>
      </c>
      <c r="DS6" s="36">
        <f>IF(DS7="",NA(),DS7)</f>
        <v>17.91</v>
      </c>
      <c r="DT6" s="36">
        <f t="shared" ref="DT6:EB6" si="13">IF(DT7="",NA(),DT7)</f>
        <v>22.4</v>
      </c>
      <c r="DU6" s="36">
        <f t="shared" si="13"/>
        <v>27.26</v>
      </c>
      <c r="DV6" s="36">
        <f t="shared" si="13"/>
        <v>27.28</v>
      </c>
      <c r="DW6" s="36">
        <f t="shared" si="13"/>
        <v>26.61</v>
      </c>
      <c r="DX6" s="36">
        <f t="shared" si="13"/>
        <v>12.79</v>
      </c>
      <c r="DY6" s="36">
        <f t="shared" si="13"/>
        <v>13.39</v>
      </c>
      <c r="DZ6" s="36">
        <f t="shared" si="13"/>
        <v>14.85</v>
      </c>
      <c r="EA6" s="36">
        <f t="shared" si="13"/>
        <v>16.88</v>
      </c>
      <c r="EB6" s="36">
        <f t="shared" si="13"/>
        <v>18.28</v>
      </c>
      <c r="EC6" s="35" t="str">
        <f>IF(EC7="","",IF(EC7="-","【-】","【"&amp;SUBSTITUTE(TEXT(EC7,"#,##0.00"),"-","△")&amp;"】"))</f>
        <v>【20.63】</v>
      </c>
      <c r="ED6" s="36">
        <f>IF(ED7="",NA(),ED7)</f>
        <v>0.21</v>
      </c>
      <c r="EE6" s="36">
        <f t="shared" ref="EE6:EM6" si="14">IF(EE7="",NA(),EE7)</f>
        <v>0.4</v>
      </c>
      <c r="EF6" s="36">
        <f t="shared" si="14"/>
        <v>0.81</v>
      </c>
      <c r="EG6" s="36">
        <f t="shared" si="14"/>
        <v>0.51</v>
      </c>
      <c r="EH6" s="36">
        <f t="shared" si="14"/>
        <v>1.0900000000000001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173843</v>
      </c>
      <c r="D7" s="38">
        <v>46</v>
      </c>
      <c r="E7" s="38">
        <v>1</v>
      </c>
      <c r="F7" s="38">
        <v>0</v>
      </c>
      <c r="G7" s="38">
        <v>1</v>
      </c>
      <c r="H7" s="38" t="s">
        <v>93</v>
      </c>
      <c r="I7" s="38" t="s">
        <v>94</v>
      </c>
      <c r="J7" s="38" t="s">
        <v>95</v>
      </c>
      <c r="K7" s="38" t="s">
        <v>96</v>
      </c>
      <c r="L7" s="38" t="s">
        <v>97</v>
      </c>
      <c r="M7" s="38" t="s">
        <v>98</v>
      </c>
      <c r="N7" s="39" t="s">
        <v>99</v>
      </c>
      <c r="O7" s="39">
        <v>88.44</v>
      </c>
      <c r="P7" s="39">
        <v>92.99</v>
      </c>
      <c r="Q7" s="39">
        <v>3520</v>
      </c>
      <c r="R7" s="39">
        <v>19552</v>
      </c>
      <c r="S7" s="39">
        <v>246.76</v>
      </c>
      <c r="T7" s="39">
        <v>79.23</v>
      </c>
      <c r="U7" s="39">
        <v>18057</v>
      </c>
      <c r="V7" s="39">
        <v>122.47</v>
      </c>
      <c r="W7" s="39">
        <v>147.44</v>
      </c>
      <c r="X7" s="39">
        <v>129.1</v>
      </c>
      <c r="Y7" s="39">
        <v>122.98</v>
      </c>
      <c r="Z7" s="39">
        <v>116.06</v>
      </c>
      <c r="AA7" s="39">
        <v>112.6</v>
      </c>
      <c r="AB7" s="39">
        <v>111.35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1027.53</v>
      </c>
      <c r="AU7" s="39">
        <v>897.75</v>
      </c>
      <c r="AV7" s="39">
        <v>687.67</v>
      </c>
      <c r="AW7" s="39">
        <v>526.54999999999995</v>
      </c>
      <c r="AX7" s="39">
        <v>686.88</v>
      </c>
      <c r="AY7" s="39">
        <v>384.34</v>
      </c>
      <c r="AZ7" s="39">
        <v>359.47</v>
      </c>
      <c r="BA7" s="39">
        <v>369.69</v>
      </c>
      <c r="BB7" s="39">
        <v>379.08</v>
      </c>
      <c r="BC7" s="39">
        <v>367.55</v>
      </c>
      <c r="BD7" s="39">
        <v>260.31</v>
      </c>
      <c r="BE7" s="39">
        <v>293.83999999999997</v>
      </c>
      <c r="BF7" s="39">
        <v>273.16000000000003</v>
      </c>
      <c r="BG7" s="39">
        <v>249.64</v>
      </c>
      <c r="BH7" s="39">
        <v>222.07</v>
      </c>
      <c r="BI7" s="39">
        <v>226.68</v>
      </c>
      <c r="BJ7" s="39">
        <v>380.58</v>
      </c>
      <c r="BK7" s="39">
        <v>401.79</v>
      </c>
      <c r="BL7" s="39">
        <v>402.99</v>
      </c>
      <c r="BM7" s="39">
        <v>398.98</v>
      </c>
      <c r="BN7" s="39">
        <v>418.68</v>
      </c>
      <c r="BO7" s="39">
        <v>275.67</v>
      </c>
      <c r="BP7" s="39">
        <v>118.31</v>
      </c>
      <c r="BQ7" s="39">
        <v>114.11</v>
      </c>
      <c r="BR7" s="39">
        <v>108.36</v>
      </c>
      <c r="BS7" s="39">
        <v>108.17</v>
      </c>
      <c r="BT7" s="39">
        <v>106.67</v>
      </c>
      <c r="BU7" s="39">
        <v>102.38</v>
      </c>
      <c r="BV7" s="39">
        <v>100.12</v>
      </c>
      <c r="BW7" s="39">
        <v>98.66</v>
      </c>
      <c r="BX7" s="39">
        <v>98.64</v>
      </c>
      <c r="BY7" s="39">
        <v>94.78</v>
      </c>
      <c r="BZ7" s="39">
        <v>100.05</v>
      </c>
      <c r="CA7" s="39">
        <v>161.47</v>
      </c>
      <c r="CB7" s="39">
        <v>167.93</v>
      </c>
      <c r="CC7" s="39">
        <v>178.03</v>
      </c>
      <c r="CD7" s="39">
        <v>179.1</v>
      </c>
      <c r="CE7" s="39">
        <v>180.98</v>
      </c>
      <c r="CF7" s="39">
        <v>168.67</v>
      </c>
      <c r="CG7" s="39">
        <v>174.97</v>
      </c>
      <c r="CH7" s="39">
        <v>178.59</v>
      </c>
      <c r="CI7" s="39">
        <v>178.92</v>
      </c>
      <c r="CJ7" s="39">
        <v>181.3</v>
      </c>
      <c r="CK7" s="39">
        <v>166.4</v>
      </c>
      <c r="CL7" s="39">
        <v>45.45</v>
      </c>
      <c r="CM7" s="39">
        <v>44.88</v>
      </c>
      <c r="CN7" s="39">
        <v>42.36</v>
      </c>
      <c r="CO7" s="39">
        <v>41.69</v>
      </c>
      <c r="CP7" s="39">
        <v>40.43</v>
      </c>
      <c r="CQ7" s="39">
        <v>54.92</v>
      </c>
      <c r="CR7" s="39">
        <v>55.63</v>
      </c>
      <c r="CS7" s="39">
        <v>55.03</v>
      </c>
      <c r="CT7" s="39">
        <v>55.14</v>
      </c>
      <c r="CU7" s="39">
        <v>55.89</v>
      </c>
      <c r="CV7" s="39">
        <v>60.69</v>
      </c>
      <c r="CW7" s="39">
        <v>86.14</v>
      </c>
      <c r="CX7" s="39">
        <v>85.03</v>
      </c>
      <c r="CY7" s="39">
        <v>86.49</v>
      </c>
      <c r="CZ7" s="39">
        <v>84.89</v>
      </c>
      <c r="DA7" s="39">
        <v>85.4</v>
      </c>
      <c r="DB7" s="39">
        <v>82.66</v>
      </c>
      <c r="DC7" s="39">
        <v>82.04</v>
      </c>
      <c r="DD7" s="39">
        <v>81.900000000000006</v>
      </c>
      <c r="DE7" s="39">
        <v>81.39</v>
      </c>
      <c r="DF7" s="39">
        <v>81.27</v>
      </c>
      <c r="DG7" s="39">
        <v>89.82</v>
      </c>
      <c r="DH7" s="39">
        <v>50.63</v>
      </c>
      <c r="DI7" s="39">
        <v>51.38</v>
      </c>
      <c r="DJ7" s="39">
        <v>52.6</v>
      </c>
      <c r="DK7" s="39">
        <v>52.94</v>
      </c>
      <c r="DL7" s="39">
        <v>53.8</v>
      </c>
      <c r="DM7" s="39">
        <v>48.49</v>
      </c>
      <c r="DN7" s="39">
        <v>48.05</v>
      </c>
      <c r="DO7" s="39">
        <v>48.87</v>
      </c>
      <c r="DP7" s="39">
        <v>49.92</v>
      </c>
      <c r="DQ7" s="39">
        <v>50.63</v>
      </c>
      <c r="DR7" s="39">
        <v>50.19</v>
      </c>
      <c r="DS7" s="39">
        <v>17.91</v>
      </c>
      <c r="DT7" s="39">
        <v>22.4</v>
      </c>
      <c r="DU7" s="39">
        <v>27.26</v>
      </c>
      <c r="DV7" s="39">
        <v>27.28</v>
      </c>
      <c r="DW7" s="39">
        <v>26.61</v>
      </c>
      <c r="DX7" s="39">
        <v>12.79</v>
      </c>
      <c r="DY7" s="39">
        <v>13.39</v>
      </c>
      <c r="DZ7" s="39">
        <v>14.85</v>
      </c>
      <c r="EA7" s="39">
        <v>16.88</v>
      </c>
      <c r="EB7" s="39">
        <v>18.28</v>
      </c>
      <c r="EC7" s="39">
        <v>20.63</v>
      </c>
      <c r="ED7" s="39">
        <v>0.21</v>
      </c>
      <c r="EE7" s="39">
        <v>0.4</v>
      </c>
      <c r="EF7" s="39">
        <v>0.81</v>
      </c>
      <c r="EG7" s="39">
        <v>0.51</v>
      </c>
      <c r="EH7" s="39">
        <v>1.0900000000000001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2022-01-14T06:44:05Z</cp:lastPrinted>
  <dcterms:created xsi:type="dcterms:W3CDTF">2021-12-03T06:48:47Z</dcterms:created>
  <dcterms:modified xsi:type="dcterms:W3CDTF">2022-01-26T06:10:30Z</dcterms:modified>
  <cp:category/>
</cp:coreProperties>
</file>