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11300-25646\e\R3財政共有\09 地方公営企業\96 経営比較分析関係\04    公表用ファイル\03 下水道\74特環\"/>
    </mc:Choice>
  </mc:AlternateContent>
  <workbookProtection workbookAlgorithmName="SHA-512" workbookHashValue="V4Bw0GewzcP6TqH1uAMTW5RBNTDk2Cti2kYSkRF+zT1mmvmOJBF3AIFXBriv0AgtvbcXltEYKxz8k/nsUBbgNQ==" workbookSaltValue="knRL1A4hiRiKJ93qyu8aF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<sst xmlns="http://schemas.openxmlformats.org/spreadsheetml/2006/main" count="231" uniqueCount="115">
  <si>
    <t>1④</t>
  </si>
  <si>
    <t>2. 老朽化の状況について</t>
  </si>
  <si>
    <t>経営比較分析表（令和2年度決算）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</si>
  <si>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</si>
  <si>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</si>
  <si>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</si>
  <si>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</si>
  <si>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</si>
  <si>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</si>
  <si>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</si>
  <si>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①経常収支比率については、100％を超えているため、概ね良好な経営状況であるが、これは一般会計からの繰入金で収入を補っているためである。今後の人口減少により、下水道使用料の減少が見込まれることから、下水道使用料単価の見直し及び経費削減が必要である。
②累積欠損金比率については、0％となっているが、今後の使用料収入減少も見込まれるため、接続率の向上に努める。
③流動比率については、企業債償還金の増加に伴い減少傾向となっていることから、より一層の効率的な経営を行う必要がある。 
④企業債残高対事業規模費率については、類似団体を上回っており、適正な企業債発行と使用料単価の見直しを検討する。
⑤経費回収率は類似団体を上回っているが､今後の施設更新ﾆ伴う投資を見据え更なる費用削減が必要である。
⑥汚水処理原価については、類似団体を下回ったが、今後も引き続き効率的な汚水処理を実施する。
⑦施設利用率については、類似団体を大きく下回っている。接続率の向上はもちろん、施設の統廃合を進めていく。
⑧水洗化率については、類似団体を上回っているが、今後も引き続き接続率の向上、水洗化の接続促進に努める。</t>
    <rPh sb="1" eb="3">
      <t>ケイジョウ</t>
    </rPh>
    <rPh sb="3" eb="5">
      <t>シュウシ</t>
    </rPh>
    <rPh sb="5" eb="7">
      <t>ヒリツ</t>
    </rPh>
    <rPh sb="18" eb="19">
      <t>コ</t>
    </rPh>
    <rPh sb="26" eb="27">
      <t>オオム</t>
    </rPh>
    <rPh sb="28" eb="30">
      <t>リョウコウ</t>
    </rPh>
    <rPh sb="31" eb="33">
      <t>ケイエイ</t>
    </rPh>
    <rPh sb="33" eb="35">
      <t>ジョウキョウ</t>
    </rPh>
    <rPh sb="43" eb="45">
      <t>イッパン</t>
    </rPh>
    <rPh sb="45" eb="47">
      <t>カイケイ</t>
    </rPh>
    <rPh sb="50" eb="53">
      <t>クリイレキン</t>
    </rPh>
    <rPh sb="54" eb="56">
      <t>シュウニュウ</t>
    </rPh>
    <rPh sb="57" eb="58">
      <t>オギナ</t>
    </rPh>
    <rPh sb="68" eb="70">
      <t>コンゴ</t>
    </rPh>
    <rPh sb="71" eb="73">
      <t>ジンコウ</t>
    </rPh>
    <rPh sb="73" eb="75">
      <t>ゲンショウ</t>
    </rPh>
    <rPh sb="79" eb="82">
      <t>ゲスイドウ</t>
    </rPh>
    <rPh sb="82" eb="85">
      <t>シヨウリョウ</t>
    </rPh>
    <rPh sb="86" eb="88">
      <t>ゲンショウ</t>
    </rPh>
    <rPh sb="89" eb="91">
      <t>ミコ</t>
    </rPh>
    <rPh sb="99" eb="102">
      <t>ゲスイドウ</t>
    </rPh>
    <rPh sb="102" eb="105">
      <t>シヨウリョウ</t>
    </rPh>
    <rPh sb="105" eb="107">
      <t>タンカ</t>
    </rPh>
    <rPh sb="108" eb="110">
      <t>ミナオ</t>
    </rPh>
    <rPh sb="111" eb="112">
      <t>オヨ</t>
    </rPh>
    <rPh sb="113" eb="115">
      <t>ケイヒ</t>
    </rPh>
    <rPh sb="115" eb="117">
      <t>サクゲン</t>
    </rPh>
    <rPh sb="118" eb="120">
      <t>ヒツヨウ</t>
    </rPh>
    <rPh sb="126" eb="128">
      <t>ルイセキ</t>
    </rPh>
    <rPh sb="128" eb="131">
      <t>ケッソンキン</t>
    </rPh>
    <rPh sb="131" eb="133">
      <t>ヒリツ</t>
    </rPh>
    <rPh sb="149" eb="151">
      <t>コンゴ</t>
    </rPh>
    <rPh sb="152" eb="155">
      <t>シヨウリョウ</t>
    </rPh>
    <rPh sb="155" eb="157">
      <t>シュウニュウ</t>
    </rPh>
    <rPh sb="157" eb="159">
      <t>ゲンショウ</t>
    </rPh>
    <rPh sb="160" eb="162">
      <t>ミコ</t>
    </rPh>
    <rPh sb="168" eb="170">
      <t>セツゾク</t>
    </rPh>
    <rPh sb="170" eb="171">
      <t>リツ</t>
    </rPh>
    <rPh sb="172" eb="174">
      <t>コウジョウ</t>
    </rPh>
    <rPh sb="175" eb="176">
      <t>ツト</t>
    </rPh>
    <rPh sb="181" eb="183">
      <t>リュウドウ</t>
    </rPh>
    <rPh sb="183" eb="185">
      <t>ヒリツ</t>
    </rPh>
    <rPh sb="191" eb="194">
      <t>キギョウサイ</t>
    </rPh>
    <rPh sb="194" eb="197">
      <t>ショウカンキン</t>
    </rPh>
    <rPh sb="198" eb="200">
      <t>ゾウカ</t>
    </rPh>
    <rPh sb="201" eb="202">
      <t>トモナ</t>
    </rPh>
    <rPh sb="203" eb="205">
      <t>ゲンショウ</t>
    </rPh>
    <rPh sb="205" eb="207">
      <t>ケイコウ</t>
    </rPh>
    <rPh sb="220" eb="222">
      <t>イッソウ</t>
    </rPh>
    <rPh sb="223" eb="226">
      <t>コウリツテキ</t>
    </rPh>
    <rPh sb="227" eb="229">
      <t>ケイエイ</t>
    </rPh>
    <rPh sb="230" eb="231">
      <t>オコナ</t>
    </rPh>
    <rPh sb="232" eb="234">
      <t>ヒツヨウ</t>
    </rPh>
    <rPh sb="241" eb="244">
      <t>キギョウサイ</t>
    </rPh>
    <rPh sb="244" eb="246">
      <t>ザンダカ</t>
    </rPh>
    <rPh sb="246" eb="247">
      <t>タイ</t>
    </rPh>
    <rPh sb="247" eb="249">
      <t>ジギョウ</t>
    </rPh>
    <rPh sb="249" eb="251">
      <t>キボ</t>
    </rPh>
    <rPh sb="251" eb="253">
      <t>ヒリツ</t>
    </rPh>
    <rPh sb="264" eb="266">
      <t>ウワマワ</t>
    </rPh>
    <rPh sb="271" eb="273">
      <t>テキセイ</t>
    </rPh>
    <rPh sb="274" eb="277">
      <t>キギョウサイ</t>
    </rPh>
    <rPh sb="277" eb="279">
      <t>ハッコウ</t>
    </rPh>
    <rPh sb="280" eb="283">
      <t>シヨウリョウ</t>
    </rPh>
    <rPh sb="283" eb="285">
      <t>タンカ</t>
    </rPh>
    <rPh sb="286" eb="288">
      <t>ミナオ</t>
    </rPh>
    <rPh sb="290" eb="292">
      <t>ケントウ</t>
    </rPh>
    <rPh sb="297" eb="299">
      <t>ケイヒ</t>
    </rPh>
    <rPh sb="299" eb="302">
      <t>カイシュウリツ</t>
    </rPh>
    <rPh sb="303" eb="305">
      <t>ルイジ</t>
    </rPh>
    <rPh sb="305" eb="307">
      <t>ダンタイ</t>
    </rPh>
    <rPh sb="308" eb="310">
      <t>ウワマワ</t>
    </rPh>
    <rPh sb="316" eb="318">
      <t>コンゴ</t>
    </rPh>
    <rPh sb="319" eb="321">
      <t>シセツ</t>
    </rPh>
    <rPh sb="321" eb="323">
      <t>コウシン</t>
    </rPh>
    <rPh sb="324" eb="325">
      <t>トモナ</t>
    </rPh>
    <rPh sb="326" eb="328">
      <t>トウシ</t>
    </rPh>
    <rPh sb="329" eb="331">
      <t>ミス</t>
    </rPh>
    <rPh sb="332" eb="333">
      <t>サラ</t>
    </rPh>
    <rPh sb="335" eb="337">
      <t>ヒヨウ</t>
    </rPh>
    <rPh sb="337" eb="339">
      <t>サクゲン</t>
    </rPh>
    <rPh sb="340" eb="342">
      <t>ヒツヨウ</t>
    </rPh>
    <rPh sb="348" eb="350">
      <t>オスイ</t>
    </rPh>
    <rPh sb="350" eb="352">
      <t>ショリ</t>
    </rPh>
    <rPh sb="352" eb="354">
      <t>ゲンカ</t>
    </rPh>
    <rPh sb="360" eb="362">
      <t>ルイジ</t>
    </rPh>
    <rPh sb="362" eb="364">
      <t>ダンタイ</t>
    </rPh>
    <rPh sb="365" eb="367">
      <t>シタマワ</t>
    </rPh>
    <rPh sb="371" eb="373">
      <t>コンゴ</t>
    </rPh>
    <rPh sb="374" eb="375">
      <t>ヒ</t>
    </rPh>
    <rPh sb="376" eb="377">
      <t>ツヅ</t>
    </rPh>
    <rPh sb="378" eb="381">
      <t>コウリツテキ</t>
    </rPh>
    <rPh sb="382" eb="384">
      <t>オスイ</t>
    </rPh>
    <rPh sb="384" eb="386">
      <t>ショリ</t>
    </rPh>
    <rPh sb="387" eb="389">
      <t>ジッシ</t>
    </rPh>
    <rPh sb="394" eb="396">
      <t>シセツ</t>
    </rPh>
    <rPh sb="396" eb="399">
      <t>リヨウリツ</t>
    </rPh>
    <rPh sb="405" eb="407">
      <t>ルイジ</t>
    </rPh>
    <rPh sb="407" eb="409">
      <t>ダンタイ</t>
    </rPh>
    <rPh sb="410" eb="411">
      <t>オオ</t>
    </rPh>
    <rPh sb="413" eb="415">
      <t>シタマワ</t>
    </rPh>
    <rPh sb="420" eb="422">
      <t>セツゾク</t>
    </rPh>
    <rPh sb="422" eb="423">
      <t>リツ</t>
    </rPh>
    <rPh sb="424" eb="426">
      <t>コウジョウ</t>
    </rPh>
    <rPh sb="432" eb="434">
      <t>シセツ</t>
    </rPh>
    <rPh sb="435" eb="438">
      <t>トウハイゴウ</t>
    </rPh>
    <rPh sb="439" eb="440">
      <t>スス</t>
    </rPh>
    <rPh sb="447" eb="450">
      <t>スイセンカ</t>
    </rPh>
    <rPh sb="450" eb="451">
      <t>リツ</t>
    </rPh>
    <rPh sb="462" eb="464">
      <t>ウワマワ</t>
    </rPh>
    <rPh sb="470" eb="472">
      <t>コンゴ</t>
    </rPh>
    <rPh sb="473" eb="474">
      <t>ヒ</t>
    </rPh>
    <rPh sb="475" eb="476">
      <t>ツヅ</t>
    </rPh>
    <rPh sb="477" eb="479">
      <t>セツゾク</t>
    </rPh>
    <rPh sb="479" eb="480">
      <t>リツ</t>
    </rPh>
    <rPh sb="481" eb="483">
      <t>コウジョウ</t>
    </rPh>
    <rPh sb="484" eb="487">
      <t>スイセンカ</t>
    </rPh>
    <rPh sb="488" eb="490">
      <t>セツゾク</t>
    </rPh>
    <rPh sb="490" eb="492">
      <t>ソクシン</t>
    </rPh>
    <rPh sb="493" eb="494">
      <t>ツト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</si>
  <si>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</si>
  <si>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</si>
  <si>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特定環境保全公共下水道</t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</si>
  <si>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</si>
  <si>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</si>
  <si>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</si>
  <si>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</si>
  <si>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</si>
  <si>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</si>
  <si>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</si>
  <si>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</si>
  <si>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</si>
  <si>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</si>
  <si>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</si>
  <si>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</si>
  <si>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</si>
  <si>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</si>
  <si>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</si>
  <si>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</si>
  <si>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</si>
  <si>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</si>
  <si>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</si>
  <si>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</si>
  <si>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</si>
  <si>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</si>
  <si>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</si>
  <si>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</si>
  <si>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</si>
  <si>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</si>
  <si>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令和2年度全国平均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</si>
  <si>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</si>
  <si>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</si>
  <si>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</si>
  <si>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</si>
  <si>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</si>
  <si>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</si>
  <si>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</si>
  <si>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</si>
  <si>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</si>
  <si>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</si>
  <si>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</si>
  <si>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</si>
  <si>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</si>
  <si>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</si>
  <si>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</si>
  <si>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</si>
  <si>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</si>
  <si>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</si>
  <si>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</si>
  <si>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</si>
  <si>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</si>
  <si>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</si>
  <si>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</si>
  <si>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</si>
  <si>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</si>
  <si>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</si>
  <si>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</si>
  <si>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</si>
  <si>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</si>
  <si>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</si>
  <si>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</si>
  <si>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</si>
  <si>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</si>
  <si>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</si>
  <si>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</si>
  <si>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</si>
  <si>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</si>
  <si>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</si>
  <si>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</si>
  <si>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</si>
  <si>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</si>
  <si>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</si>
  <si>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</si>
  <si>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</si>
  <si>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</si>
  <si>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</si>
  <si>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</si>
  <si>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</si>
  <si>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</si>
  <si>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</si>
  <si>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</si>
  <si>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</si>
  <si>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</si>
  <si>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今後の人口減少により、使用料収入の減少が見込まれることから、適切な時期に計画的な施設の改築更新を行う。また、事業効率化を図るため施設の統廃合を進めていく必要がある。</t>
    <rPh sb="0" eb="2">
      <t>コンゴ</t>
    </rPh>
    <rPh sb="3" eb="5">
      <t>ジンコウ</t>
    </rPh>
    <rPh sb="5" eb="7">
      <t>ゲンショウ</t>
    </rPh>
    <rPh sb="11" eb="14">
      <t>シヨウリョウ</t>
    </rPh>
    <rPh sb="14" eb="16">
      <t>シュウニュウ</t>
    </rPh>
    <rPh sb="17" eb="19">
      <t>ゲンショウ</t>
    </rPh>
    <rPh sb="20" eb="22">
      <t>ミコ</t>
    </rPh>
    <rPh sb="30" eb="32">
      <t>テキセツ</t>
    </rPh>
    <rPh sb="33" eb="35">
      <t>ジキ</t>
    </rPh>
    <rPh sb="36" eb="39">
      <t>ケイカクテキ</t>
    </rPh>
    <rPh sb="40" eb="42">
      <t>シセツ</t>
    </rPh>
    <rPh sb="43" eb="45">
      <t>カイチク</t>
    </rPh>
    <rPh sb="45" eb="47">
      <t>コウシン</t>
    </rPh>
    <rPh sb="48" eb="49">
      <t>オコナ</t>
    </rPh>
    <rPh sb="54" eb="56">
      <t>ジギョウ</t>
    </rPh>
    <rPh sb="56" eb="59">
      <t>コウリツカ</t>
    </rPh>
    <rPh sb="60" eb="61">
      <t>ハカ</t>
    </rPh>
    <rPh sb="64" eb="66">
      <t>シセツ</t>
    </rPh>
    <rPh sb="67" eb="70">
      <t>トウハイゴウ</t>
    </rPh>
    <rPh sb="71" eb="72">
      <t>スス</t>
    </rPh>
    <rPh sb="76" eb="78">
      <t>ヒツヨウ</t>
    </rPh>
    <phoneticPr fontId="1"/>
  </si>
  <si>
    <t>類似団体平均(N-1)</t>
  </si>
  <si>
    <t>類似団体平均(N)</t>
  </si>
  <si>
    <t>参照用</t>
    <rPh sb="0" eb="3">
      <t>サンショウヨウ</t>
    </rPh>
    <phoneticPr fontId="1"/>
  </si>
  <si>
    <t>石川県　宝達志水町</t>
  </si>
  <si>
    <t>法適用</t>
  </si>
  <si>
    <t>下水道事業</t>
  </si>
  <si>
    <t>D2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</si>
  <si>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</si>
  <si>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</si>
  <si>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</si>
  <si>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</si>
  <si>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</si>
  <si>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</si>
  <si>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</si>
  <si>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</si>
  <si>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</si>
  <si>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</si>
  <si>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</si>
  <si>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</si>
  <si>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①有形固定資産減価償却率については、増加傾向にあることから、計画的に施設の更新を図り、また施設の統廃合を進めていく。
②管路老朽化率については、耐用年数を超えた管路がないことから0％となっているが、定期的に点検・調査を実施していく。また長期的には管路の耐震化を行うことから、効率的な維持修繕や改築更新を行う。
③管渠改善率については、0％となっているが定期的に点検・調査を実施していく。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8" eb="20">
      <t>ゾウカ</t>
    </rPh>
    <rPh sb="20" eb="22">
      <t>ケイコウ</t>
    </rPh>
    <rPh sb="30" eb="33">
      <t>ケイカクテキ</t>
    </rPh>
    <rPh sb="34" eb="36">
      <t>シセツ</t>
    </rPh>
    <rPh sb="37" eb="39">
      <t>コウシン</t>
    </rPh>
    <rPh sb="40" eb="41">
      <t>ハカ</t>
    </rPh>
    <rPh sb="45" eb="47">
      <t>シセツ</t>
    </rPh>
    <rPh sb="48" eb="51">
      <t>トウハイゴウ</t>
    </rPh>
    <rPh sb="52" eb="53">
      <t>スス</t>
    </rPh>
    <rPh sb="60" eb="62">
      <t>カンロ</t>
    </rPh>
    <rPh sb="62" eb="65">
      <t>ロウキュウカ</t>
    </rPh>
    <rPh sb="65" eb="66">
      <t>リツ</t>
    </rPh>
    <rPh sb="72" eb="74">
      <t>タイヨウ</t>
    </rPh>
    <rPh sb="74" eb="76">
      <t>ネンスウ</t>
    </rPh>
    <rPh sb="77" eb="78">
      <t>コ</t>
    </rPh>
    <rPh sb="80" eb="82">
      <t>カンロ</t>
    </rPh>
    <rPh sb="99" eb="102">
      <t>テイキテキ</t>
    </rPh>
    <rPh sb="103" eb="105">
      <t>テンケン</t>
    </rPh>
    <rPh sb="106" eb="108">
      <t>チョウサ</t>
    </rPh>
    <rPh sb="109" eb="111">
      <t>ジッシ</t>
    </rPh>
    <rPh sb="118" eb="121">
      <t>チョウキテキ</t>
    </rPh>
    <rPh sb="123" eb="125">
      <t>カンロ</t>
    </rPh>
    <rPh sb="126" eb="129">
      <t>タイシンカ</t>
    </rPh>
    <rPh sb="130" eb="131">
      <t>オコナ</t>
    </rPh>
    <rPh sb="137" eb="140">
      <t>コウリツテキ</t>
    </rPh>
    <rPh sb="141" eb="143">
      <t>イジ</t>
    </rPh>
    <rPh sb="143" eb="145">
      <t>シュウゼン</t>
    </rPh>
    <rPh sb="146" eb="148">
      <t>カイチク</t>
    </rPh>
    <rPh sb="148" eb="150">
      <t>コウシン</t>
    </rPh>
    <rPh sb="151" eb="152">
      <t>オコナ</t>
    </rPh>
    <rPh sb="156" eb="158">
      <t>カンキョ</t>
    </rPh>
    <rPh sb="158" eb="161">
      <t>カイゼンリツ</t>
    </rPh>
    <rPh sb="176" eb="179">
      <t>テイキテキ</t>
    </rPh>
    <rPh sb="180" eb="182">
      <t>テンケン</t>
    </rPh>
    <rPh sb="183" eb="185">
      <t>チョウサ</t>
    </rPh>
    <rPh sb="186" eb="188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</si>
</sst>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6" fillId="0" borderId="0" xfId="0" applyFont="1">
      <alignment vertical="center"/>
    </xf>
    <xf numFmtId="181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D-49A0-A47D-DC3450043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ED-49A0-A47D-DC3450043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33.770000000000003</c:v>
                </c:pt>
                <c:pt idx="1">
                  <c:v>34.200000000000003</c:v>
                </c:pt>
                <c:pt idx="2">
                  <c:v>32.97</c:v>
                </c:pt>
                <c:pt idx="3">
                  <c:v>32.26</c:v>
                </c:pt>
                <c:pt idx="4">
                  <c:v>32.39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C-42F1-B785-DB935B9AD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0C-42F1-B785-DB935B9AD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86.71</c:v>
                </c:pt>
                <c:pt idx="1">
                  <c:v>87.49</c:v>
                </c:pt>
                <c:pt idx="2">
                  <c:v>87.7</c:v>
                </c:pt>
                <c:pt idx="3">
                  <c:v>87.87</c:v>
                </c:pt>
                <c:pt idx="4">
                  <c:v>88.23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C-4FEE-80B5-5BACA2245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C-4FEE-80B5-5BACA2245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109.47</c:v>
                </c:pt>
                <c:pt idx="1">
                  <c:v>108.52</c:v>
                </c:pt>
                <c:pt idx="2">
                  <c:v>112.62</c:v>
                </c:pt>
                <c:pt idx="3">
                  <c:v>126.05</c:v>
                </c:pt>
                <c:pt idx="4">
                  <c:v>106.18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385-B914-1754B172E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100.85</c:v>
                </c:pt>
                <c:pt idx="1">
                  <c:v>102.13</c:v>
                </c:pt>
                <c:pt idx="2">
                  <c:v>101.72</c:v>
                </c:pt>
                <c:pt idx="3">
                  <c:v>102.73</c:v>
                </c:pt>
                <c:pt idx="4">
                  <c:v>105.78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17-4385-B914-1754B172E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38.18</c:v>
                </c:pt>
                <c:pt idx="1">
                  <c:v>40.01</c:v>
                </c:pt>
                <c:pt idx="2">
                  <c:v>41.92</c:v>
                </c:pt>
                <c:pt idx="3">
                  <c:v>43.82</c:v>
                </c:pt>
                <c:pt idx="4">
                  <c:v>45.82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5-4059-855A-67AC8770E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22.77</c:v>
                </c:pt>
                <c:pt idx="1">
                  <c:v>23.93</c:v>
                </c:pt>
                <c:pt idx="2">
                  <c:v>24.68</c:v>
                </c:pt>
                <c:pt idx="3">
                  <c:v>24.68</c:v>
                </c:pt>
                <c:pt idx="4">
                  <c:v>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F5-4059-855A-67AC8770E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2-4635-8140-765026381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 formatCode="#,##0.00;&quot;△&quot;#,##0.00;&quot;-&quot;">
                  <c:v>8.6199999999999992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B2-4635-8140-765026381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8-454B-849A-D8AA3B650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110.77</c:v>
                </c:pt>
                <c:pt idx="1">
                  <c:v>109.51</c:v>
                </c:pt>
                <c:pt idx="2">
                  <c:v>112.88</c:v>
                </c:pt>
                <c:pt idx="3">
                  <c:v>94.97</c:v>
                </c:pt>
                <c:pt idx="4">
                  <c:v>63.96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B8-454B-849A-D8AA3B650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34.39</c:v>
                </c:pt>
                <c:pt idx="1">
                  <c:v>32.74</c:v>
                </c:pt>
                <c:pt idx="2">
                  <c:v>25.57</c:v>
                </c:pt>
                <c:pt idx="3">
                  <c:v>22.9</c:v>
                </c:pt>
                <c:pt idx="4">
                  <c:v>21.39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0-4D20-8039-7B82420D4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46.78</c:v>
                </c:pt>
                <c:pt idx="1">
                  <c:v>47.44</c:v>
                </c:pt>
                <c:pt idx="2">
                  <c:v>49.18</c:v>
                </c:pt>
                <c:pt idx="3">
                  <c:v>47.72</c:v>
                </c:pt>
                <c:pt idx="4">
                  <c:v>44.24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E0-4D20-8039-7B82420D4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1443.62</c:v>
                </c:pt>
                <c:pt idx="1">
                  <c:v>1606.16</c:v>
                </c:pt>
                <c:pt idx="2">
                  <c:v>1845.91</c:v>
                </c:pt>
                <c:pt idx="3">
                  <c:v>1693.26</c:v>
                </c:pt>
                <c:pt idx="4">
                  <c:v>1586.52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9-44BB-894B-C73C8EA1B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49-44BB-894B-C73C8EA1B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110.32</c:v>
                </c:pt>
                <c:pt idx="1">
                  <c:v>99.53</c:v>
                </c:pt>
                <c:pt idx="2">
                  <c:v>99.4</c:v>
                </c:pt>
                <c:pt idx="3">
                  <c:v>99.81</c:v>
                </c:pt>
                <c:pt idx="4">
                  <c:v>99.81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0-44E2-B13F-D53A7D809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0-44E2-B13F-D53A7D809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204.26</c:v>
                </c:pt>
                <c:pt idx="1">
                  <c:v>240.47</c:v>
                </c:pt>
                <c:pt idx="2">
                  <c:v>219.14</c:v>
                </c:pt>
                <c:pt idx="3">
                  <c:v>218.74</c:v>
                </c:pt>
                <c:pt idx="4">
                  <c:v>219.48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C3-4B7C-95C7-EC7A0235F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C3-4B7C-95C7-EC7A0235F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【104.83】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【61.55】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【45.34】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【1,260.21】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【84.75】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【42.90】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【215.41】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【75.29】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sqref="A1:A1048576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5" t="s">
        <v>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</row>
    <row r="3" spans="1:78" ht="9.75" customHeight="1" x14ac:dyDescent="0.15">
      <c r="A3" s="2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</row>
    <row r="4" spans="1:78" ht="9.75" customHeight="1" x14ac:dyDescent="0.15">
      <c r="A4" s="2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石川県　宝達志水町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7</v>
      </c>
      <c r="C7" s="44"/>
      <c r="D7" s="44"/>
      <c r="E7" s="44"/>
      <c r="F7" s="44"/>
      <c r="G7" s="44"/>
      <c r="H7" s="44"/>
      <c r="I7" s="44" t="s">
        <v>15</v>
      </c>
      <c r="J7" s="44"/>
      <c r="K7" s="44"/>
      <c r="L7" s="44"/>
      <c r="M7" s="44"/>
      <c r="N7" s="44"/>
      <c r="O7" s="44"/>
      <c r="P7" s="44" t="s">
        <v>6</v>
      </c>
      <c r="Q7" s="44"/>
      <c r="R7" s="44"/>
      <c r="S7" s="44"/>
      <c r="T7" s="44"/>
      <c r="U7" s="44"/>
      <c r="V7" s="44"/>
      <c r="W7" s="44" t="s">
        <v>17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18</v>
      </c>
      <c r="AM7" s="44"/>
      <c r="AN7" s="44"/>
      <c r="AO7" s="44"/>
      <c r="AP7" s="44"/>
      <c r="AQ7" s="44"/>
      <c r="AR7" s="44"/>
      <c r="AS7" s="44"/>
      <c r="AT7" s="44" t="s">
        <v>12</v>
      </c>
      <c r="AU7" s="44"/>
      <c r="AV7" s="44"/>
      <c r="AW7" s="44"/>
      <c r="AX7" s="44"/>
      <c r="AY7" s="44"/>
      <c r="AZ7" s="44"/>
      <c r="BA7" s="44"/>
      <c r="BB7" s="44" t="s">
        <v>19</v>
      </c>
      <c r="BC7" s="44"/>
      <c r="BD7" s="44"/>
      <c r="BE7" s="44"/>
      <c r="BF7" s="44"/>
      <c r="BG7" s="44"/>
      <c r="BH7" s="44"/>
      <c r="BI7" s="44"/>
      <c r="BJ7" s="3"/>
      <c r="BK7" s="3"/>
      <c r="BL7" s="15" t="s">
        <v>20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45" t="str">
        <f>データ!I6</f>
        <v>法適用</v>
      </c>
      <c r="C8" s="45"/>
      <c r="D8" s="45"/>
      <c r="E8" s="45"/>
      <c r="F8" s="45"/>
      <c r="G8" s="45"/>
      <c r="H8" s="45"/>
      <c r="I8" s="45" t="str">
        <f>データ!J6</f>
        <v>下水道事業</v>
      </c>
      <c r="J8" s="45"/>
      <c r="K8" s="45"/>
      <c r="L8" s="45"/>
      <c r="M8" s="45"/>
      <c r="N8" s="45"/>
      <c r="O8" s="45"/>
      <c r="P8" s="45" t="str">
        <f>データ!K6</f>
        <v>特定環境保全公共下水道</v>
      </c>
      <c r="Q8" s="45"/>
      <c r="R8" s="45"/>
      <c r="S8" s="45"/>
      <c r="T8" s="45"/>
      <c r="U8" s="45"/>
      <c r="V8" s="45"/>
      <c r="W8" s="45" t="str">
        <f>データ!L6</f>
        <v>D2</v>
      </c>
      <c r="X8" s="45"/>
      <c r="Y8" s="45"/>
      <c r="Z8" s="45"/>
      <c r="AA8" s="45"/>
      <c r="AB8" s="45"/>
      <c r="AC8" s="45"/>
      <c r="AD8" s="46" t="str">
        <f>データ!$M$6</f>
        <v>非設置</v>
      </c>
      <c r="AE8" s="46"/>
      <c r="AF8" s="46"/>
      <c r="AG8" s="46"/>
      <c r="AH8" s="46"/>
      <c r="AI8" s="46"/>
      <c r="AJ8" s="46"/>
      <c r="AK8" s="3"/>
      <c r="AL8" s="47">
        <f>データ!S6</f>
        <v>12790</v>
      </c>
      <c r="AM8" s="47"/>
      <c r="AN8" s="47"/>
      <c r="AO8" s="47"/>
      <c r="AP8" s="47"/>
      <c r="AQ8" s="47"/>
      <c r="AR8" s="47"/>
      <c r="AS8" s="47"/>
      <c r="AT8" s="48">
        <f>データ!T6</f>
        <v>111.52</v>
      </c>
      <c r="AU8" s="48"/>
      <c r="AV8" s="48"/>
      <c r="AW8" s="48"/>
      <c r="AX8" s="48"/>
      <c r="AY8" s="48"/>
      <c r="AZ8" s="48"/>
      <c r="BA8" s="48"/>
      <c r="BB8" s="48">
        <f>データ!U6</f>
        <v>114.69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14</v>
      </c>
      <c r="BM8" s="50"/>
      <c r="BN8" s="17" t="s">
        <v>22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44" t="s">
        <v>24</v>
      </c>
      <c r="C9" s="44"/>
      <c r="D9" s="44"/>
      <c r="E9" s="44"/>
      <c r="F9" s="44"/>
      <c r="G9" s="44"/>
      <c r="H9" s="44"/>
      <c r="I9" s="44" t="s">
        <v>25</v>
      </c>
      <c r="J9" s="44"/>
      <c r="K9" s="44"/>
      <c r="L9" s="44"/>
      <c r="M9" s="44"/>
      <c r="N9" s="44"/>
      <c r="O9" s="44"/>
      <c r="P9" s="44" t="s">
        <v>27</v>
      </c>
      <c r="Q9" s="44"/>
      <c r="R9" s="44"/>
      <c r="S9" s="44"/>
      <c r="T9" s="44"/>
      <c r="U9" s="44"/>
      <c r="V9" s="44"/>
      <c r="W9" s="44" t="s">
        <v>28</v>
      </c>
      <c r="X9" s="44"/>
      <c r="Y9" s="44"/>
      <c r="Z9" s="44"/>
      <c r="AA9" s="44"/>
      <c r="AB9" s="44"/>
      <c r="AC9" s="44"/>
      <c r="AD9" s="44" t="s">
        <v>23</v>
      </c>
      <c r="AE9" s="44"/>
      <c r="AF9" s="44"/>
      <c r="AG9" s="44"/>
      <c r="AH9" s="44"/>
      <c r="AI9" s="44"/>
      <c r="AJ9" s="44"/>
      <c r="AK9" s="3"/>
      <c r="AL9" s="44" t="s">
        <v>31</v>
      </c>
      <c r="AM9" s="44"/>
      <c r="AN9" s="44"/>
      <c r="AO9" s="44"/>
      <c r="AP9" s="44"/>
      <c r="AQ9" s="44"/>
      <c r="AR9" s="44"/>
      <c r="AS9" s="44"/>
      <c r="AT9" s="44" t="s">
        <v>32</v>
      </c>
      <c r="AU9" s="44"/>
      <c r="AV9" s="44"/>
      <c r="AW9" s="44"/>
      <c r="AX9" s="44"/>
      <c r="AY9" s="44"/>
      <c r="AZ9" s="44"/>
      <c r="BA9" s="44"/>
      <c r="BB9" s="44" t="s">
        <v>35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36</v>
      </c>
      <c r="BM9" s="52"/>
      <c r="BN9" s="18" t="s">
        <v>38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48" t="str">
        <f>データ!N6</f>
        <v>-</v>
      </c>
      <c r="C10" s="48"/>
      <c r="D10" s="48"/>
      <c r="E10" s="48"/>
      <c r="F10" s="48"/>
      <c r="G10" s="48"/>
      <c r="H10" s="48"/>
      <c r="I10" s="48">
        <f>データ!O6</f>
        <v>49.71</v>
      </c>
      <c r="J10" s="48"/>
      <c r="K10" s="48"/>
      <c r="L10" s="48"/>
      <c r="M10" s="48"/>
      <c r="N10" s="48"/>
      <c r="O10" s="48"/>
      <c r="P10" s="48">
        <f>データ!P6</f>
        <v>69.819999999999993</v>
      </c>
      <c r="Q10" s="48"/>
      <c r="R10" s="48"/>
      <c r="S10" s="48"/>
      <c r="T10" s="48"/>
      <c r="U10" s="48"/>
      <c r="V10" s="48"/>
      <c r="W10" s="48">
        <f>データ!Q6</f>
        <v>91.92</v>
      </c>
      <c r="X10" s="48"/>
      <c r="Y10" s="48"/>
      <c r="Z10" s="48"/>
      <c r="AA10" s="48"/>
      <c r="AB10" s="48"/>
      <c r="AC10" s="48"/>
      <c r="AD10" s="47">
        <f>データ!R6</f>
        <v>4510</v>
      </c>
      <c r="AE10" s="47"/>
      <c r="AF10" s="47"/>
      <c r="AG10" s="47"/>
      <c r="AH10" s="47"/>
      <c r="AI10" s="47"/>
      <c r="AJ10" s="47"/>
      <c r="AK10" s="2"/>
      <c r="AL10" s="47">
        <f>データ!V6</f>
        <v>8854</v>
      </c>
      <c r="AM10" s="47"/>
      <c r="AN10" s="47"/>
      <c r="AO10" s="47"/>
      <c r="AP10" s="47"/>
      <c r="AQ10" s="47"/>
      <c r="AR10" s="47"/>
      <c r="AS10" s="47"/>
      <c r="AT10" s="48">
        <f>データ!W6</f>
        <v>3.8</v>
      </c>
      <c r="AU10" s="48"/>
      <c r="AV10" s="48"/>
      <c r="AW10" s="48"/>
      <c r="AX10" s="48"/>
      <c r="AY10" s="48"/>
      <c r="AZ10" s="48"/>
      <c r="BA10" s="48"/>
      <c r="BB10" s="48">
        <f>データ!X6</f>
        <v>2330</v>
      </c>
      <c r="BC10" s="48"/>
      <c r="BD10" s="48"/>
      <c r="BE10" s="48"/>
      <c r="BF10" s="48"/>
      <c r="BG10" s="48"/>
      <c r="BH10" s="48"/>
      <c r="BI10" s="48"/>
      <c r="BJ10" s="2"/>
      <c r="BK10" s="2"/>
      <c r="BL10" s="53" t="s">
        <v>39</v>
      </c>
      <c r="BM10" s="54"/>
      <c r="BN10" s="19" t="s">
        <v>40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41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30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42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70" t="s">
        <v>10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4" t="s">
        <v>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70" t="s">
        <v>114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11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4" t="s">
        <v>9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70" t="s">
        <v>94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2" t="s">
        <v>43</v>
      </c>
    </row>
    <row r="84" spans="1:78" hidden="1" x14ac:dyDescent="0.15">
      <c r="B84" s="6" t="s">
        <v>44</v>
      </c>
      <c r="C84" s="6"/>
      <c r="D84" s="6"/>
      <c r="E84" s="6" t="s">
        <v>46</v>
      </c>
      <c r="F84" s="6" t="s">
        <v>47</v>
      </c>
      <c r="G84" s="6" t="s">
        <v>48</v>
      </c>
      <c r="H84" s="6" t="s">
        <v>0</v>
      </c>
      <c r="I84" s="6" t="s">
        <v>8</v>
      </c>
      <c r="J84" s="6" t="s">
        <v>49</v>
      </c>
      <c r="K84" s="6" t="s">
        <v>50</v>
      </c>
      <c r="L84" s="6" t="s">
        <v>34</v>
      </c>
      <c r="M84" s="6" t="s">
        <v>37</v>
      </c>
      <c r="N84" s="6" t="s">
        <v>52</v>
      </c>
      <c r="O84" s="6" t="s">
        <v>54</v>
      </c>
    </row>
    <row r="85" spans="1:78" hidden="1" x14ac:dyDescent="0.15">
      <c r="B85" s="6"/>
      <c r="C85" s="6"/>
      <c r="D85" s="6"/>
      <c r="E85" s="6" t="str">
        <f>データ!AI6</f>
        <v>【104.83】</v>
      </c>
      <c r="F85" s="6" t="str">
        <f>データ!AT6</f>
        <v>【61.55】</v>
      </c>
      <c r="G85" s="6" t="str">
        <f>データ!BE6</f>
        <v>【45.34】</v>
      </c>
      <c r="H85" s="6" t="str">
        <f>データ!BP6</f>
        <v>【1,260.21】</v>
      </c>
      <c r="I85" s="6" t="str">
        <f>データ!CA6</f>
        <v>【75.29】</v>
      </c>
      <c r="J85" s="6" t="str">
        <f>データ!CL6</f>
        <v>【215.41】</v>
      </c>
      <c r="K85" s="6" t="str">
        <f>データ!CW6</f>
        <v>【42.90】</v>
      </c>
      <c r="L85" s="6" t="str">
        <f>データ!DH6</f>
        <v>【84.75】</v>
      </c>
      <c r="M85" s="6" t="str">
        <f>データ!DS6</f>
        <v>【23.60】</v>
      </c>
      <c r="N85" s="6" t="str">
        <f>データ!ED6</f>
        <v>【0.01】</v>
      </c>
      <c r="O85" s="6" t="str">
        <f>データ!EO6</f>
        <v>【0.30】</v>
      </c>
    </row>
  </sheetData>
  <sheetProtection algorithmName="SHA-512" hashValue="JwAjX63WwIYfeUhM3G6fstghpRaAuZGsDSOqflQmd7BrqNcKiRTG8iJC6WyV03eybrgpzGiJTG2T8fFpyvEn3Q==" saltValue="O4ZYTFX33mN7aw8bpMYJIQ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I1" s="41">
        <v>1</v>
      </c>
      <c r="DJ1" s="41">
        <v>1</v>
      </c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/>
      <c r="DT1" s="41">
        <v>1</v>
      </c>
      <c r="DU1" s="41">
        <v>1</v>
      </c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/>
      <c r="EE1" s="41">
        <v>1</v>
      </c>
      <c r="EF1" s="41">
        <v>1</v>
      </c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/>
    </row>
    <row r="2" spans="1:148" x14ac:dyDescent="0.15">
      <c r="A2" s="28" t="s">
        <v>56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8" x14ac:dyDescent="0.15">
      <c r="A3" s="28" t="s">
        <v>21</v>
      </c>
      <c r="B3" s="30" t="s">
        <v>33</v>
      </c>
      <c r="C3" s="30" t="s">
        <v>58</v>
      </c>
      <c r="D3" s="30" t="s">
        <v>59</v>
      </c>
      <c r="E3" s="30" t="s">
        <v>4</v>
      </c>
      <c r="F3" s="30" t="s">
        <v>3</v>
      </c>
      <c r="G3" s="30" t="s">
        <v>26</v>
      </c>
      <c r="H3" s="78" t="s">
        <v>60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76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11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28" t="s">
        <v>61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51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45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29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63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16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62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65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66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67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68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69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28" t="s">
        <v>70</v>
      </c>
      <c r="B5" s="32"/>
      <c r="C5" s="32"/>
      <c r="D5" s="32"/>
      <c r="E5" s="32"/>
      <c r="F5" s="32"/>
      <c r="G5" s="32"/>
      <c r="H5" s="37" t="s">
        <v>57</v>
      </c>
      <c r="I5" s="37" t="s">
        <v>71</v>
      </c>
      <c r="J5" s="37" t="s">
        <v>72</v>
      </c>
      <c r="K5" s="37" t="s">
        <v>73</v>
      </c>
      <c r="L5" s="37" t="s">
        <v>74</v>
      </c>
      <c r="M5" s="37" t="s">
        <v>5</v>
      </c>
      <c r="N5" s="37" t="s">
        <v>75</v>
      </c>
      <c r="O5" s="37" t="s">
        <v>76</v>
      </c>
      <c r="P5" s="37" t="s">
        <v>77</v>
      </c>
      <c r="Q5" s="37" t="s">
        <v>78</v>
      </c>
      <c r="R5" s="37" t="s">
        <v>79</v>
      </c>
      <c r="S5" s="37" t="s">
        <v>80</v>
      </c>
      <c r="T5" s="37" t="s">
        <v>81</v>
      </c>
      <c r="U5" s="37" t="s">
        <v>64</v>
      </c>
      <c r="V5" s="37" t="s">
        <v>82</v>
      </c>
      <c r="W5" s="37" t="s">
        <v>83</v>
      </c>
      <c r="X5" s="37" t="s">
        <v>84</v>
      </c>
      <c r="Y5" s="37" t="s">
        <v>85</v>
      </c>
      <c r="Z5" s="37" t="s">
        <v>86</v>
      </c>
      <c r="AA5" s="37" t="s">
        <v>87</v>
      </c>
      <c r="AB5" s="37" t="s">
        <v>88</v>
      </c>
      <c r="AC5" s="37" t="s">
        <v>89</v>
      </c>
      <c r="AD5" s="37" t="s">
        <v>91</v>
      </c>
      <c r="AE5" s="37" t="s">
        <v>92</v>
      </c>
      <c r="AF5" s="37" t="s">
        <v>93</v>
      </c>
      <c r="AG5" s="37" t="s">
        <v>95</v>
      </c>
      <c r="AH5" s="37" t="s">
        <v>96</v>
      </c>
      <c r="AI5" s="37" t="s">
        <v>44</v>
      </c>
      <c r="AJ5" s="37" t="s">
        <v>85</v>
      </c>
      <c r="AK5" s="37" t="s">
        <v>86</v>
      </c>
      <c r="AL5" s="37" t="s">
        <v>87</v>
      </c>
      <c r="AM5" s="37" t="s">
        <v>88</v>
      </c>
      <c r="AN5" s="37" t="s">
        <v>89</v>
      </c>
      <c r="AO5" s="37" t="s">
        <v>91</v>
      </c>
      <c r="AP5" s="37" t="s">
        <v>92</v>
      </c>
      <c r="AQ5" s="37" t="s">
        <v>93</v>
      </c>
      <c r="AR5" s="37" t="s">
        <v>95</v>
      </c>
      <c r="AS5" s="37" t="s">
        <v>96</v>
      </c>
      <c r="AT5" s="37" t="s">
        <v>90</v>
      </c>
      <c r="AU5" s="37" t="s">
        <v>85</v>
      </c>
      <c r="AV5" s="37" t="s">
        <v>86</v>
      </c>
      <c r="AW5" s="37" t="s">
        <v>87</v>
      </c>
      <c r="AX5" s="37" t="s">
        <v>88</v>
      </c>
      <c r="AY5" s="37" t="s">
        <v>89</v>
      </c>
      <c r="AZ5" s="37" t="s">
        <v>91</v>
      </c>
      <c r="BA5" s="37" t="s">
        <v>92</v>
      </c>
      <c r="BB5" s="37" t="s">
        <v>93</v>
      </c>
      <c r="BC5" s="37" t="s">
        <v>95</v>
      </c>
      <c r="BD5" s="37" t="s">
        <v>96</v>
      </c>
      <c r="BE5" s="37" t="s">
        <v>90</v>
      </c>
      <c r="BF5" s="37" t="s">
        <v>85</v>
      </c>
      <c r="BG5" s="37" t="s">
        <v>86</v>
      </c>
      <c r="BH5" s="37" t="s">
        <v>87</v>
      </c>
      <c r="BI5" s="37" t="s">
        <v>88</v>
      </c>
      <c r="BJ5" s="37" t="s">
        <v>89</v>
      </c>
      <c r="BK5" s="37" t="s">
        <v>91</v>
      </c>
      <c r="BL5" s="37" t="s">
        <v>92</v>
      </c>
      <c r="BM5" s="37" t="s">
        <v>93</v>
      </c>
      <c r="BN5" s="37" t="s">
        <v>95</v>
      </c>
      <c r="BO5" s="37" t="s">
        <v>96</v>
      </c>
      <c r="BP5" s="37" t="s">
        <v>90</v>
      </c>
      <c r="BQ5" s="37" t="s">
        <v>85</v>
      </c>
      <c r="BR5" s="37" t="s">
        <v>86</v>
      </c>
      <c r="BS5" s="37" t="s">
        <v>87</v>
      </c>
      <c r="BT5" s="37" t="s">
        <v>88</v>
      </c>
      <c r="BU5" s="37" t="s">
        <v>89</v>
      </c>
      <c r="BV5" s="37" t="s">
        <v>91</v>
      </c>
      <c r="BW5" s="37" t="s">
        <v>92</v>
      </c>
      <c r="BX5" s="37" t="s">
        <v>93</v>
      </c>
      <c r="BY5" s="37" t="s">
        <v>95</v>
      </c>
      <c r="BZ5" s="37" t="s">
        <v>96</v>
      </c>
      <c r="CA5" s="37" t="s">
        <v>90</v>
      </c>
      <c r="CB5" s="37" t="s">
        <v>85</v>
      </c>
      <c r="CC5" s="37" t="s">
        <v>86</v>
      </c>
      <c r="CD5" s="37" t="s">
        <v>87</v>
      </c>
      <c r="CE5" s="37" t="s">
        <v>88</v>
      </c>
      <c r="CF5" s="37" t="s">
        <v>89</v>
      </c>
      <c r="CG5" s="37" t="s">
        <v>91</v>
      </c>
      <c r="CH5" s="37" t="s">
        <v>92</v>
      </c>
      <c r="CI5" s="37" t="s">
        <v>93</v>
      </c>
      <c r="CJ5" s="37" t="s">
        <v>95</v>
      </c>
      <c r="CK5" s="37" t="s">
        <v>96</v>
      </c>
      <c r="CL5" s="37" t="s">
        <v>90</v>
      </c>
      <c r="CM5" s="37" t="s">
        <v>85</v>
      </c>
      <c r="CN5" s="37" t="s">
        <v>86</v>
      </c>
      <c r="CO5" s="37" t="s">
        <v>87</v>
      </c>
      <c r="CP5" s="37" t="s">
        <v>88</v>
      </c>
      <c r="CQ5" s="37" t="s">
        <v>89</v>
      </c>
      <c r="CR5" s="37" t="s">
        <v>91</v>
      </c>
      <c r="CS5" s="37" t="s">
        <v>92</v>
      </c>
      <c r="CT5" s="37" t="s">
        <v>93</v>
      </c>
      <c r="CU5" s="37" t="s">
        <v>95</v>
      </c>
      <c r="CV5" s="37" t="s">
        <v>96</v>
      </c>
      <c r="CW5" s="37" t="s">
        <v>90</v>
      </c>
      <c r="CX5" s="37" t="s">
        <v>85</v>
      </c>
      <c r="CY5" s="37" t="s">
        <v>86</v>
      </c>
      <c r="CZ5" s="37" t="s">
        <v>87</v>
      </c>
      <c r="DA5" s="37" t="s">
        <v>88</v>
      </c>
      <c r="DB5" s="37" t="s">
        <v>89</v>
      </c>
      <c r="DC5" s="37" t="s">
        <v>91</v>
      </c>
      <c r="DD5" s="37" t="s">
        <v>92</v>
      </c>
      <c r="DE5" s="37" t="s">
        <v>93</v>
      </c>
      <c r="DF5" s="37" t="s">
        <v>95</v>
      </c>
      <c r="DG5" s="37" t="s">
        <v>96</v>
      </c>
      <c r="DH5" s="37" t="s">
        <v>90</v>
      </c>
      <c r="DI5" s="37" t="s">
        <v>85</v>
      </c>
      <c r="DJ5" s="37" t="s">
        <v>86</v>
      </c>
      <c r="DK5" s="37" t="s">
        <v>87</v>
      </c>
      <c r="DL5" s="37" t="s">
        <v>88</v>
      </c>
      <c r="DM5" s="37" t="s">
        <v>89</v>
      </c>
      <c r="DN5" s="37" t="s">
        <v>91</v>
      </c>
      <c r="DO5" s="37" t="s">
        <v>92</v>
      </c>
      <c r="DP5" s="37" t="s">
        <v>93</v>
      </c>
      <c r="DQ5" s="37" t="s">
        <v>95</v>
      </c>
      <c r="DR5" s="37" t="s">
        <v>96</v>
      </c>
      <c r="DS5" s="37" t="s">
        <v>90</v>
      </c>
      <c r="DT5" s="37" t="s">
        <v>85</v>
      </c>
      <c r="DU5" s="37" t="s">
        <v>86</v>
      </c>
      <c r="DV5" s="37" t="s">
        <v>87</v>
      </c>
      <c r="DW5" s="37" t="s">
        <v>88</v>
      </c>
      <c r="DX5" s="37" t="s">
        <v>89</v>
      </c>
      <c r="DY5" s="37" t="s">
        <v>91</v>
      </c>
      <c r="DZ5" s="37" t="s">
        <v>92</v>
      </c>
      <c r="EA5" s="37" t="s">
        <v>93</v>
      </c>
      <c r="EB5" s="37" t="s">
        <v>95</v>
      </c>
      <c r="EC5" s="37" t="s">
        <v>96</v>
      </c>
      <c r="ED5" s="37" t="s">
        <v>90</v>
      </c>
      <c r="EE5" s="37" t="s">
        <v>85</v>
      </c>
      <c r="EF5" s="37" t="s">
        <v>86</v>
      </c>
      <c r="EG5" s="37" t="s">
        <v>87</v>
      </c>
      <c r="EH5" s="37" t="s">
        <v>88</v>
      </c>
      <c r="EI5" s="37" t="s">
        <v>89</v>
      </c>
      <c r="EJ5" s="37" t="s">
        <v>91</v>
      </c>
      <c r="EK5" s="37" t="s">
        <v>92</v>
      </c>
      <c r="EL5" s="37" t="s">
        <v>93</v>
      </c>
      <c r="EM5" s="37" t="s">
        <v>95</v>
      </c>
      <c r="EN5" s="37" t="s">
        <v>96</v>
      </c>
      <c r="EO5" s="37" t="s">
        <v>90</v>
      </c>
    </row>
    <row r="6" spans="1:148" s="27" customFormat="1" x14ac:dyDescent="0.15">
      <c r="A6" s="28" t="s">
        <v>97</v>
      </c>
      <c r="B6" s="33">
        <f t="shared" ref="B6:X6" si="1">B7</f>
        <v>2020</v>
      </c>
      <c r="C6" s="33">
        <f t="shared" si="1"/>
        <v>173860</v>
      </c>
      <c r="D6" s="33">
        <f t="shared" si="1"/>
        <v>46</v>
      </c>
      <c r="E6" s="33">
        <f t="shared" si="1"/>
        <v>17</v>
      </c>
      <c r="F6" s="33">
        <f t="shared" si="1"/>
        <v>4</v>
      </c>
      <c r="G6" s="33">
        <f t="shared" si="1"/>
        <v>0</v>
      </c>
      <c r="H6" s="33" t="str">
        <f t="shared" si="1"/>
        <v>石川県　宝達志水町</v>
      </c>
      <c r="I6" s="33" t="str">
        <f t="shared" si="1"/>
        <v>法適用</v>
      </c>
      <c r="J6" s="33" t="str">
        <f t="shared" si="1"/>
        <v>下水道事業</v>
      </c>
      <c r="K6" s="33" t="str">
        <f t="shared" si="1"/>
        <v>特定環境保全公共下水道</v>
      </c>
      <c r="L6" s="33" t="str">
        <f t="shared" si="1"/>
        <v>D2</v>
      </c>
      <c r="M6" s="33" t="str">
        <f t="shared" si="1"/>
        <v>非設置</v>
      </c>
      <c r="N6" s="38" t="str">
        <f t="shared" si="1"/>
        <v>-</v>
      </c>
      <c r="O6" s="38">
        <f t="shared" si="1"/>
        <v>49.71</v>
      </c>
      <c r="P6" s="38">
        <f t="shared" si="1"/>
        <v>69.819999999999993</v>
      </c>
      <c r="Q6" s="38">
        <f t="shared" si="1"/>
        <v>91.92</v>
      </c>
      <c r="R6" s="38">
        <f t="shared" si="1"/>
        <v>4510</v>
      </c>
      <c r="S6" s="38">
        <f t="shared" si="1"/>
        <v>12790</v>
      </c>
      <c r="T6" s="38">
        <f t="shared" si="1"/>
        <v>111.52</v>
      </c>
      <c r="U6" s="38">
        <f t="shared" si="1"/>
        <v>114.69</v>
      </c>
      <c r="V6" s="38">
        <f t="shared" si="1"/>
        <v>8854</v>
      </c>
      <c r="W6" s="38">
        <f t="shared" si="1"/>
        <v>3.8</v>
      </c>
      <c r="X6" s="38">
        <f t="shared" si="1"/>
        <v>2330</v>
      </c>
      <c r="Y6" s="42">
        <f t="shared" ref="Y6:AH6" si="2">IF(Y7="",NA(),Y7)</f>
        <v>109.47</v>
      </c>
      <c r="Z6" s="42">
        <f t="shared" si="2"/>
        <v>108.52</v>
      </c>
      <c r="AA6" s="42">
        <f t="shared" si="2"/>
        <v>112.62</v>
      </c>
      <c r="AB6" s="42">
        <f t="shared" si="2"/>
        <v>126.05</v>
      </c>
      <c r="AC6" s="42">
        <f t="shared" si="2"/>
        <v>106.18</v>
      </c>
      <c r="AD6" s="42">
        <f t="shared" si="2"/>
        <v>100.85</v>
      </c>
      <c r="AE6" s="42">
        <f t="shared" si="2"/>
        <v>102.13</v>
      </c>
      <c r="AF6" s="42">
        <f t="shared" si="2"/>
        <v>101.72</v>
      </c>
      <c r="AG6" s="42">
        <f t="shared" si="2"/>
        <v>102.73</v>
      </c>
      <c r="AH6" s="42">
        <f t="shared" si="2"/>
        <v>105.78</v>
      </c>
      <c r="AI6" s="38" t="str">
        <f>IF(AI7="","",IF(AI7="-","【-】","【"&amp;SUBSTITUTE(TEXT(AI7,"#,##0.00"),"-","△")&amp;"】"))</f>
        <v>【104.83】</v>
      </c>
      <c r="AJ6" s="38">
        <f t="shared" ref="AJ6:AS6" si="3">IF(AJ7="",NA(),AJ7)</f>
        <v>0</v>
      </c>
      <c r="AK6" s="38">
        <f t="shared" si="3"/>
        <v>0</v>
      </c>
      <c r="AL6" s="38">
        <f t="shared" si="3"/>
        <v>0</v>
      </c>
      <c r="AM6" s="38">
        <f t="shared" si="3"/>
        <v>0</v>
      </c>
      <c r="AN6" s="38">
        <f t="shared" si="3"/>
        <v>0</v>
      </c>
      <c r="AO6" s="42">
        <f t="shared" si="3"/>
        <v>110.77</v>
      </c>
      <c r="AP6" s="42">
        <f t="shared" si="3"/>
        <v>109.51</v>
      </c>
      <c r="AQ6" s="42">
        <f t="shared" si="3"/>
        <v>112.88</v>
      </c>
      <c r="AR6" s="42">
        <f t="shared" si="3"/>
        <v>94.97</v>
      </c>
      <c r="AS6" s="42">
        <f t="shared" si="3"/>
        <v>63.96</v>
      </c>
      <c r="AT6" s="38" t="str">
        <f>IF(AT7="","",IF(AT7="-","【-】","【"&amp;SUBSTITUTE(TEXT(AT7,"#,##0.00"),"-","△")&amp;"】"))</f>
        <v>【61.55】</v>
      </c>
      <c r="AU6" s="42">
        <f t="shared" ref="AU6:BD6" si="4">IF(AU7="",NA(),AU7)</f>
        <v>34.39</v>
      </c>
      <c r="AV6" s="42">
        <f t="shared" si="4"/>
        <v>32.74</v>
      </c>
      <c r="AW6" s="42">
        <f t="shared" si="4"/>
        <v>25.57</v>
      </c>
      <c r="AX6" s="42">
        <f t="shared" si="4"/>
        <v>22.9</v>
      </c>
      <c r="AY6" s="42">
        <f t="shared" si="4"/>
        <v>21.39</v>
      </c>
      <c r="AZ6" s="42">
        <f t="shared" si="4"/>
        <v>46.78</v>
      </c>
      <c r="BA6" s="42">
        <f t="shared" si="4"/>
        <v>47.44</v>
      </c>
      <c r="BB6" s="42">
        <f t="shared" si="4"/>
        <v>49.18</v>
      </c>
      <c r="BC6" s="42">
        <f t="shared" si="4"/>
        <v>47.72</v>
      </c>
      <c r="BD6" s="42">
        <f t="shared" si="4"/>
        <v>44.24</v>
      </c>
      <c r="BE6" s="38" t="str">
        <f>IF(BE7="","",IF(BE7="-","【-】","【"&amp;SUBSTITUTE(TEXT(BE7,"#,##0.00"),"-","△")&amp;"】"))</f>
        <v>【45.34】</v>
      </c>
      <c r="BF6" s="42">
        <f t="shared" ref="BF6:BO6" si="5">IF(BF7="",NA(),BF7)</f>
        <v>1443.62</v>
      </c>
      <c r="BG6" s="42">
        <f t="shared" si="5"/>
        <v>1606.16</v>
      </c>
      <c r="BH6" s="42">
        <f t="shared" si="5"/>
        <v>1845.91</v>
      </c>
      <c r="BI6" s="42">
        <f t="shared" si="5"/>
        <v>1693.26</v>
      </c>
      <c r="BJ6" s="42">
        <f t="shared" si="5"/>
        <v>1586.52</v>
      </c>
      <c r="BK6" s="42">
        <f t="shared" si="5"/>
        <v>1298.9100000000001</v>
      </c>
      <c r="BL6" s="42">
        <f t="shared" si="5"/>
        <v>1243.71</v>
      </c>
      <c r="BM6" s="42">
        <f t="shared" si="5"/>
        <v>1194.1500000000001</v>
      </c>
      <c r="BN6" s="42">
        <f t="shared" si="5"/>
        <v>1206.79</v>
      </c>
      <c r="BO6" s="42">
        <f t="shared" si="5"/>
        <v>1258.43</v>
      </c>
      <c r="BP6" s="38" t="str">
        <f>IF(BP7="","",IF(BP7="-","【-】","【"&amp;SUBSTITUTE(TEXT(BP7,"#,##0.00"),"-","△")&amp;"】"))</f>
        <v>【1,260.21】</v>
      </c>
      <c r="BQ6" s="42">
        <f t="shared" ref="BQ6:BZ6" si="6">IF(BQ7="",NA(),BQ7)</f>
        <v>110.32</v>
      </c>
      <c r="BR6" s="42">
        <f t="shared" si="6"/>
        <v>99.53</v>
      </c>
      <c r="BS6" s="42">
        <f t="shared" si="6"/>
        <v>99.4</v>
      </c>
      <c r="BT6" s="42">
        <f t="shared" si="6"/>
        <v>99.81</v>
      </c>
      <c r="BU6" s="42">
        <f t="shared" si="6"/>
        <v>99.81</v>
      </c>
      <c r="BV6" s="42">
        <f t="shared" si="6"/>
        <v>69.87</v>
      </c>
      <c r="BW6" s="42">
        <f t="shared" si="6"/>
        <v>74.3</v>
      </c>
      <c r="BX6" s="42">
        <f t="shared" si="6"/>
        <v>72.260000000000005</v>
      </c>
      <c r="BY6" s="42">
        <f t="shared" si="6"/>
        <v>71.84</v>
      </c>
      <c r="BZ6" s="42">
        <f t="shared" si="6"/>
        <v>73.36</v>
      </c>
      <c r="CA6" s="38" t="str">
        <f>IF(CA7="","",IF(CA7="-","【-】","【"&amp;SUBSTITUTE(TEXT(CA7,"#,##0.00"),"-","△")&amp;"】"))</f>
        <v>【75.29】</v>
      </c>
      <c r="CB6" s="42">
        <f t="shared" ref="CB6:CK6" si="7">IF(CB7="",NA(),CB7)</f>
        <v>204.26</v>
      </c>
      <c r="CC6" s="42">
        <f t="shared" si="7"/>
        <v>240.47</v>
      </c>
      <c r="CD6" s="42">
        <f t="shared" si="7"/>
        <v>219.14</v>
      </c>
      <c r="CE6" s="42">
        <f t="shared" si="7"/>
        <v>218.74</v>
      </c>
      <c r="CF6" s="42">
        <f t="shared" si="7"/>
        <v>219.48</v>
      </c>
      <c r="CG6" s="42">
        <f t="shared" si="7"/>
        <v>234.96</v>
      </c>
      <c r="CH6" s="42">
        <f t="shared" si="7"/>
        <v>221.81</v>
      </c>
      <c r="CI6" s="42">
        <f t="shared" si="7"/>
        <v>230.02</v>
      </c>
      <c r="CJ6" s="42">
        <f t="shared" si="7"/>
        <v>228.47</v>
      </c>
      <c r="CK6" s="42">
        <f t="shared" si="7"/>
        <v>224.88</v>
      </c>
      <c r="CL6" s="38" t="str">
        <f>IF(CL7="","",IF(CL7="-","【-】","【"&amp;SUBSTITUTE(TEXT(CL7,"#,##0.00"),"-","△")&amp;"】"))</f>
        <v>【215.41】</v>
      </c>
      <c r="CM6" s="42">
        <f t="shared" ref="CM6:CV6" si="8">IF(CM7="",NA(),CM7)</f>
        <v>33.770000000000003</v>
      </c>
      <c r="CN6" s="42">
        <f t="shared" si="8"/>
        <v>34.200000000000003</v>
      </c>
      <c r="CO6" s="42">
        <f t="shared" si="8"/>
        <v>32.97</v>
      </c>
      <c r="CP6" s="42">
        <f t="shared" si="8"/>
        <v>32.26</v>
      </c>
      <c r="CQ6" s="42">
        <f t="shared" si="8"/>
        <v>32.39</v>
      </c>
      <c r="CR6" s="42">
        <f t="shared" si="8"/>
        <v>42.9</v>
      </c>
      <c r="CS6" s="42">
        <f t="shared" si="8"/>
        <v>43.36</v>
      </c>
      <c r="CT6" s="42">
        <f t="shared" si="8"/>
        <v>42.56</v>
      </c>
      <c r="CU6" s="42">
        <f t="shared" si="8"/>
        <v>42.47</v>
      </c>
      <c r="CV6" s="42">
        <f t="shared" si="8"/>
        <v>42.4</v>
      </c>
      <c r="CW6" s="38" t="str">
        <f>IF(CW7="","",IF(CW7="-","【-】","【"&amp;SUBSTITUTE(TEXT(CW7,"#,##0.00"),"-","△")&amp;"】"))</f>
        <v>【42.90】</v>
      </c>
      <c r="CX6" s="42">
        <f t="shared" ref="CX6:DG6" si="9">IF(CX7="",NA(),CX7)</f>
        <v>86.71</v>
      </c>
      <c r="CY6" s="42">
        <f t="shared" si="9"/>
        <v>87.49</v>
      </c>
      <c r="CZ6" s="42">
        <f t="shared" si="9"/>
        <v>87.7</v>
      </c>
      <c r="DA6" s="42">
        <f t="shared" si="9"/>
        <v>87.87</v>
      </c>
      <c r="DB6" s="42">
        <f t="shared" si="9"/>
        <v>88.23</v>
      </c>
      <c r="DC6" s="42">
        <f t="shared" si="9"/>
        <v>83.5</v>
      </c>
      <c r="DD6" s="42">
        <f t="shared" si="9"/>
        <v>83.06</v>
      </c>
      <c r="DE6" s="42">
        <f t="shared" si="9"/>
        <v>83.32</v>
      </c>
      <c r="DF6" s="42">
        <f t="shared" si="9"/>
        <v>83.75</v>
      </c>
      <c r="DG6" s="42">
        <f t="shared" si="9"/>
        <v>84.19</v>
      </c>
      <c r="DH6" s="38" t="str">
        <f>IF(DH7="","",IF(DH7="-","【-】","【"&amp;SUBSTITUTE(TEXT(DH7,"#,##0.00"),"-","△")&amp;"】"))</f>
        <v>【84.75】</v>
      </c>
      <c r="DI6" s="42">
        <f t="shared" ref="DI6:DR6" si="10">IF(DI7="",NA(),DI7)</f>
        <v>38.18</v>
      </c>
      <c r="DJ6" s="42">
        <f t="shared" si="10"/>
        <v>40.01</v>
      </c>
      <c r="DK6" s="42">
        <f t="shared" si="10"/>
        <v>41.92</v>
      </c>
      <c r="DL6" s="42">
        <f t="shared" si="10"/>
        <v>43.82</v>
      </c>
      <c r="DM6" s="42">
        <f t="shared" si="10"/>
        <v>45.82</v>
      </c>
      <c r="DN6" s="42">
        <f t="shared" si="10"/>
        <v>22.77</v>
      </c>
      <c r="DO6" s="42">
        <f t="shared" si="10"/>
        <v>23.93</v>
      </c>
      <c r="DP6" s="42">
        <f t="shared" si="10"/>
        <v>24.68</v>
      </c>
      <c r="DQ6" s="42">
        <f t="shared" si="10"/>
        <v>24.68</v>
      </c>
      <c r="DR6" s="42">
        <f t="shared" si="10"/>
        <v>21.36</v>
      </c>
      <c r="DS6" s="38" t="str">
        <f>IF(DS7="","",IF(DS7="-","【-】","【"&amp;SUBSTITUTE(TEXT(DS7,"#,##0.00"),"-","△")&amp;"】"))</f>
        <v>【23.60】</v>
      </c>
      <c r="DT6" s="38">
        <f t="shared" ref="DT6:EC6" si="11">IF(DT7="",NA(),DT7)</f>
        <v>0</v>
      </c>
      <c r="DU6" s="38">
        <f t="shared" si="11"/>
        <v>0</v>
      </c>
      <c r="DV6" s="38">
        <f t="shared" si="11"/>
        <v>0</v>
      </c>
      <c r="DW6" s="38">
        <f t="shared" si="11"/>
        <v>0</v>
      </c>
      <c r="DX6" s="38">
        <f t="shared" si="11"/>
        <v>0</v>
      </c>
      <c r="DY6" s="38">
        <f t="shared" si="11"/>
        <v>0</v>
      </c>
      <c r="DZ6" s="38">
        <f t="shared" si="11"/>
        <v>0</v>
      </c>
      <c r="EA6" s="42">
        <f t="shared" si="11"/>
        <v>0.01</v>
      </c>
      <c r="EB6" s="42">
        <f t="shared" si="11"/>
        <v>8.6199999999999992</v>
      </c>
      <c r="EC6" s="42">
        <f t="shared" si="11"/>
        <v>0.01</v>
      </c>
      <c r="ED6" s="38" t="str">
        <f>IF(ED7="","",IF(ED7="-","【-】","【"&amp;SUBSTITUTE(TEXT(ED7,"#,##0.00"),"-","△")&amp;"】"))</f>
        <v>【0.01】</v>
      </c>
      <c r="EE6" s="38">
        <f t="shared" ref="EE6:EN6" si="12">IF(EE7="",NA(),EE7)</f>
        <v>0</v>
      </c>
      <c r="EF6" s="38">
        <f t="shared" si="12"/>
        <v>0</v>
      </c>
      <c r="EG6" s="38">
        <f t="shared" si="12"/>
        <v>0</v>
      </c>
      <c r="EH6" s="38">
        <f t="shared" si="12"/>
        <v>0</v>
      </c>
      <c r="EI6" s="38">
        <f t="shared" si="12"/>
        <v>0</v>
      </c>
      <c r="EJ6" s="42">
        <f t="shared" si="12"/>
        <v>0.09</v>
      </c>
      <c r="EK6" s="42">
        <f t="shared" si="12"/>
        <v>0.09</v>
      </c>
      <c r="EL6" s="42">
        <f t="shared" si="12"/>
        <v>0.13</v>
      </c>
      <c r="EM6" s="42">
        <f t="shared" si="12"/>
        <v>0.36</v>
      </c>
      <c r="EN6" s="42">
        <f t="shared" si="12"/>
        <v>0.39</v>
      </c>
      <c r="EO6" s="38" t="str">
        <f>IF(EO7="","",IF(EO7="-","【-】","【"&amp;SUBSTITUTE(TEXT(EO7,"#,##0.00"),"-","△")&amp;"】"))</f>
        <v>【0.30】</v>
      </c>
    </row>
    <row r="7" spans="1:148" s="27" customFormat="1" x14ac:dyDescent="0.15">
      <c r="A7" s="28"/>
      <c r="B7" s="34">
        <v>2020</v>
      </c>
      <c r="C7" s="34">
        <v>173860</v>
      </c>
      <c r="D7" s="34">
        <v>46</v>
      </c>
      <c r="E7" s="34">
        <v>17</v>
      </c>
      <c r="F7" s="34">
        <v>4</v>
      </c>
      <c r="G7" s="34">
        <v>0</v>
      </c>
      <c r="H7" s="34" t="s">
        <v>98</v>
      </c>
      <c r="I7" s="34" t="s">
        <v>99</v>
      </c>
      <c r="J7" s="34" t="s">
        <v>100</v>
      </c>
      <c r="K7" s="34" t="s">
        <v>13</v>
      </c>
      <c r="L7" s="34" t="s">
        <v>101</v>
      </c>
      <c r="M7" s="34" t="s">
        <v>102</v>
      </c>
      <c r="N7" s="39" t="s">
        <v>103</v>
      </c>
      <c r="O7" s="39">
        <v>49.71</v>
      </c>
      <c r="P7" s="39">
        <v>69.819999999999993</v>
      </c>
      <c r="Q7" s="39">
        <v>91.92</v>
      </c>
      <c r="R7" s="39">
        <v>4510</v>
      </c>
      <c r="S7" s="39">
        <v>12790</v>
      </c>
      <c r="T7" s="39">
        <v>111.52</v>
      </c>
      <c r="U7" s="39">
        <v>114.69</v>
      </c>
      <c r="V7" s="39">
        <v>8854</v>
      </c>
      <c r="W7" s="39">
        <v>3.8</v>
      </c>
      <c r="X7" s="39">
        <v>2330</v>
      </c>
      <c r="Y7" s="39">
        <v>109.47</v>
      </c>
      <c r="Z7" s="39">
        <v>108.52</v>
      </c>
      <c r="AA7" s="39">
        <v>112.62</v>
      </c>
      <c r="AB7" s="39">
        <v>126.05</v>
      </c>
      <c r="AC7" s="39">
        <v>106.18</v>
      </c>
      <c r="AD7" s="39">
        <v>100.85</v>
      </c>
      <c r="AE7" s="39">
        <v>102.13</v>
      </c>
      <c r="AF7" s="39">
        <v>101.72</v>
      </c>
      <c r="AG7" s="39">
        <v>102.73</v>
      </c>
      <c r="AH7" s="39">
        <v>105.78</v>
      </c>
      <c r="AI7" s="39">
        <v>104.83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110.77</v>
      </c>
      <c r="AP7" s="39">
        <v>109.51</v>
      </c>
      <c r="AQ7" s="39">
        <v>112.88</v>
      </c>
      <c r="AR7" s="39">
        <v>94.97</v>
      </c>
      <c r="AS7" s="39">
        <v>63.96</v>
      </c>
      <c r="AT7" s="39">
        <v>61.55</v>
      </c>
      <c r="AU7" s="39">
        <v>34.39</v>
      </c>
      <c r="AV7" s="39">
        <v>32.74</v>
      </c>
      <c r="AW7" s="39">
        <v>25.57</v>
      </c>
      <c r="AX7" s="39">
        <v>22.9</v>
      </c>
      <c r="AY7" s="39">
        <v>21.39</v>
      </c>
      <c r="AZ7" s="39">
        <v>46.78</v>
      </c>
      <c r="BA7" s="39">
        <v>47.44</v>
      </c>
      <c r="BB7" s="39">
        <v>49.18</v>
      </c>
      <c r="BC7" s="39">
        <v>47.72</v>
      </c>
      <c r="BD7" s="39">
        <v>44.24</v>
      </c>
      <c r="BE7" s="39">
        <v>45.34</v>
      </c>
      <c r="BF7" s="39">
        <v>1443.62</v>
      </c>
      <c r="BG7" s="39">
        <v>1606.16</v>
      </c>
      <c r="BH7" s="39">
        <v>1845.91</v>
      </c>
      <c r="BI7" s="39">
        <v>1693.26</v>
      </c>
      <c r="BJ7" s="39">
        <v>1586.52</v>
      </c>
      <c r="BK7" s="39">
        <v>1298.9100000000001</v>
      </c>
      <c r="BL7" s="39">
        <v>1243.71</v>
      </c>
      <c r="BM7" s="39">
        <v>1194.1500000000001</v>
      </c>
      <c r="BN7" s="39">
        <v>1206.79</v>
      </c>
      <c r="BO7" s="39">
        <v>1258.43</v>
      </c>
      <c r="BP7" s="39">
        <v>1260.21</v>
      </c>
      <c r="BQ7" s="39">
        <v>110.32</v>
      </c>
      <c r="BR7" s="39">
        <v>99.53</v>
      </c>
      <c r="BS7" s="39">
        <v>99.4</v>
      </c>
      <c r="BT7" s="39">
        <v>99.81</v>
      </c>
      <c r="BU7" s="39">
        <v>99.81</v>
      </c>
      <c r="BV7" s="39">
        <v>69.87</v>
      </c>
      <c r="BW7" s="39">
        <v>74.3</v>
      </c>
      <c r="BX7" s="39">
        <v>72.260000000000005</v>
      </c>
      <c r="BY7" s="39">
        <v>71.84</v>
      </c>
      <c r="BZ7" s="39">
        <v>73.36</v>
      </c>
      <c r="CA7" s="39">
        <v>75.290000000000006</v>
      </c>
      <c r="CB7" s="39">
        <v>204.26</v>
      </c>
      <c r="CC7" s="39">
        <v>240.47</v>
      </c>
      <c r="CD7" s="39">
        <v>219.14</v>
      </c>
      <c r="CE7" s="39">
        <v>218.74</v>
      </c>
      <c r="CF7" s="39">
        <v>219.48</v>
      </c>
      <c r="CG7" s="39">
        <v>234.96</v>
      </c>
      <c r="CH7" s="39">
        <v>221.81</v>
      </c>
      <c r="CI7" s="39">
        <v>230.02</v>
      </c>
      <c r="CJ7" s="39">
        <v>228.47</v>
      </c>
      <c r="CK7" s="39">
        <v>224.88</v>
      </c>
      <c r="CL7" s="39">
        <v>215.41</v>
      </c>
      <c r="CM7" s="39">
        <v>33.770000000000003</v>
      </c>
      <c r="CN7" s="39">
        <v>34.200000000000003</v>
      </c>
      <c r="CO7" s="39">
        <v>32.97</v>
      </c>
      <c r="CP7" s="39">
        <v>32.26</v>
      </c>
      <c r="CQ7" s="39">
        <v>32.39</v>
      </c>
      <c r="CR7" s="39">
        <v>42.9</v>
      </c>
      <c r="CS7" s="39">
        <v>43.36</v>
      </c>
      <c r="CT7" s="39">
        <v>42.56</v>
      </c>
      <c r="CU7" s="39">
        <v>42.47</v>
      </c>
      <c r="CV7" s="39">
        <v>42.4</v>
      </c>
      <c r="CW7" s="39">
        <v>42.9</v>
      </c>
      <c r="CX7" s="39">
        <v>86.71</v>
      </c>
      <c r="CY7" s="39">
        <v>87.49</v>
      </c>
      <c r="CZ7" s="39">
        <v>87.7</v>
      </c>
      <c r="DA7" s="39">
        <v>87.87</v>
      </c>
      <c r="DB7" s="39">
        <v>88.23</v>
      </c>
      <c r="DC7" s="39">
        <v>83.5</v>
      </c>
      <c r="DD7" s="39">
        <v>83.06</v>
      </c>
      <c r="DE7" s="39">
        <v>83.32</v>
      </c>
      <c r="DF7" s="39">
        <v>83.75</v>
      </c>
      <c r="DG7" s="39">
        <v>84.19</v>
      </c>
      <c r="DH7" s="39">
        <v>84.75</v>
      </c>
      <c r="DI7" s="39">
        <v>38.18</v>
      </c>
      <c r="DJ7" s="39">
        <v>40.01</v>
      </c>
      <c r="DK7" s="39">
        <v>41.92</v>
      </c>
      <c r="DL7" s="39">
        <v>43.82</v>
      </c>
      <c r="DM7" s="39">
        <v>45.82</v>
      </c>
      <c r="DN7" s="39">
        <v>22.77</v>
      </c>
      <c r="DO7" s="39">
        <v>23.93</v>
      </c>
      <c r="DP7" s="39">
        <v>24.68</v>
      </c>
      <c r="DQ7" s="39">
        <v>24.68</v>
      </c>
      <c r="DR7" s="39">
        <v>21.36</v>
      </c>
      <c r="DS7" s="39">
        <v>23.6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</v>
      </c>
      <c r="DZ7" s="39">
        <v>0</v>
      </c>
      <c r="EA7" s="39">
        <v>0.01</v>
      </c>
      <c r="EB7" s="39">
        <v>8.6199999999999992</v>
      </c>
      <c r="EC7" s="39">
        <v>0.01</v>
      </c>
      <c r="ED7" s="39">
        <v>0.01</v>
      </c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0.09</v>
      </c>
      <c r="EK7" s="39">
        <v>0.09</v>
      </c>
      <c r="EL7" s="39">
        <v>0.13</v>
      </c>
      <c r="EM7" s="39">
        <v>0.36</v>
      </c>
      <c r="EN7" s="39">
        <v>0.39</v>
      </c>
      <c r="EO7" s="39">
        <v>0.3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29"/>
      <c r="B9" s="29" t="s">
        <v>104</v>
      </c>
      <c r="C9" s="29" t="s">
        <v>105</v>
      </c>
      <c r="D9" s="29" t="s">
        <v>106</v>
      </c>
      <c r="E9" s="29" t="s">
        <v>107</v>
      </c>
      <c r="F9" s="29" t="s">
        <v>108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29" t="s">
        <v>33</v>
      </c>
      <c r="B10" s="35">
        <f>DATEVALUE($B7+12-B11&amp;"/1/"&amp;B12)</f>
        <v>46753</v>
      </c>
      <c r="C10" s="35">
        <f>DATEVALUE($B7+12-C11&amp;"/1/"&amp;C12)</f>
        <v>47119</v>
      </c>
      <c r="D10" s="35">
        <f>DATEVALUE($B7+12-D11&amp;"/1/"&amp;D12)</f>
        <v>47484</v>
      </c>
      <c r="E10" s="36">
        <f>DATEVALUE($B7+12-E11&amp;"/1/"&amp;E12)</f>
        <v>47849</v>
      </c>
      <c r="F10" s="36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110</v>
      </c>
    </row>
    <row r="13" spans="1:148" x14ac:dyDescent="0.15">
      <c r="B13" t="s">
        <v>111</v>
      </c>
      <c r="C13" t="s">
        <v>111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2021-12-03T07:23:51Z</dcterms:created>
  <dcterms:modified xsi:type="dcterms:W3CDTF">2022-01-26T06:17:21Z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2022-01-07T04:33:51Z</vt:filetime>
  </property>
</Properties>
</file>