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cC68S9/si0OeGohvFeVMzaZrk/CQStU3vLFcfeLEAeU5MYc+MQJfVXBf4xtchPJWfAGb92ro2NajNWq+v9Y69Q==" workbookSaltValue="QurnopA6tXTEEpEHb9292w==" workbookSpinCount="100000" lockStructure="1"/>
  <bookViews>
    <workbookView xWindow="0" yWindow="0" windowWidth="2049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<sst xmlns="http://schemas.openxmlformats.org/spreadsheetml/2006/main" count="228" uniqueCount="112">
  <si>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</si>
  <si>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</si>
  <si>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</si>
  <si>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</si>
  <si>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</si>
  <si>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</si>
  <si>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</si>
  <si>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</si>
  <si>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</si>
  <si>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</si>
  <si>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</si>
  <si>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</si>
  <si>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</si>
  <si>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</si>
  <si>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</si>
  <si>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</si>
  <si>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</si>
  <si>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</si>
  <si>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</si>
  <si>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</si>
  <si>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</si>
  <si>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</si>
  <si>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</si>
  <si>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</si>
  <si>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</si>
  <si>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</si>
  <si>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</si>
  <si>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</si>
  <si>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</si>
  <si>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</si>
  <si>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</si>
  <si>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</si>
  <si>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</si>
  <si>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</si>
  <si>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</si>
  <si>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</si>
  <si>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</si>
  <si>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</si>
  <si>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</si>
  <si>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</si>
  <si>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</si>
  <si>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</si>
  <si>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</si>
  <si>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</si>
  <si>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</si>
  <si>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</si>
  <si>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</si>
  <si>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</si>
  <si>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</si>
  <si>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</si>
  <si>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</si>
  <si>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</si>
  <si>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</si>
  <si>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</si>
  <si>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</si>
  <si>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</si>
  <si>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</si>
  <si>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</si>
  <si>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</si>
  <si>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</si>
  <si>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</si>
  <si>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</si>
  <si>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</si>
  <si>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</si>
  <si>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</si>
  <si>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</si>
  <si>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</si>
  <si>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</si>
  <si>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</si>
  <si>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</si>
  <si>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</si>
  <si>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</si>
  <si>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</si>
  <si>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</si>
  <si>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</si>
  <si>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</si>
  <si>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</si>
  <si>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</si>
  <si>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</si>
  <si>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</si>
  <si>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</si>
  <si>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</si>
  <si>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</si>
  <si>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</si>
  <si>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</si>
  <si>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</si>
  <si>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</si>
  <si>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</si>
  <si>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</si>
  <si>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</si>
  <si>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</si>
  <si>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</si>
  <si>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</si>
  <si>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</si>
  <si>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</si>
  <si>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</si>
  <si>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</si>
  <si>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</si>
  <si>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</si>
  <si>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</si>
  <si>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</si>
  <si>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</si>
  <si>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</si>
  <si>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</si>
  <si>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</si>
  <si>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</si>
  <si>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</si>
  <si>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</si>
  <si>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</si>
  <si>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①有形固定資産減価償却率：資産の老朽化度合は微増しているものの、老朽管更新事業を計画的に進めている。今後も経営に与える影響を踏まえながらの適切な投資計画が必要と考える。
②管路経年化率：法定耐用年数を経過した管路はないものの、資産の老朽化度合はゆるかやな増加が見られる。今後も経営に与える影響を踏まえながら事業費の平準化を図るなど、計画的かつ効率的な更新が必要と考える。
③管路更新率：老朽管更新事業を計画的に進めているものの、更新等の財源確保や経営に与える影響は今後厳しいものがある。これらを踏まえながら適切な管路更新が必要と考える。</t>
    <rPh sb="1" eb="3">
      <t>ユウケイ</t>
    </rPh>
    <rPh sb="3" eb="5">
      <t>コテイ</t>
    </rPh>
    <rPh sb="5" eb="7">
      <t>シサン</t>
    </rPh>
    <rPh sb="7" eb="9">
      <t>ゲンカ</t>
    </rPh>
    <rPh sb="9" eb="11">
      <t>ショウキャク</t>
    </rPh>
    <rPh sb="11" eb="12">
      <t>リツ</t>
    </rPh>
    <rPh sb="13" eb="15">
      <t>シサン</t>
    </rPh>
    <rPh sb="16" eb="19">
      <t>ロウキュウカ</t>
    </rPh>
    <rPh sb="19" eb="21">
      <t>ドアイ</t>
    </rPh>
    <rPh sb="22" eb="24">
      <t>ビゾウ</t>
    </rPh>
    <rPh sb="32" eb="34">
      <t>ロウキュウ</t>
    </rPh>
    <rPh sb="34" eb="35">
      <t>カン</t>
    </rPh>
    <rPh sb="35" eb="37">
      <t>コウシン</t>
    </rPh>
    <rPh sb="37" eb="39">
      <t>ジギョウ</t>
    </rPh>
    <rPh sb="40" eb="43">
      <t>ケイカクテキ</t>
    </rPh>
    <rPh sb="44" eb="45">
      <t>スス</t>
    </rPh>
    <rPh sb="50" eb="52">
      <t>コンゴ</t>
    </rPh>
    <rPh sb="53" eb="55">
      <t>ケイエイ</t>
    </rPh>
    <rPh sb="56" eb="57">
      <t>アタ</t>
    </rPh>
    <rPh sb="59" eb="61">
      <t>エイキョウ</t>
    </rPh>
    <rPh sb="62" eb="63">
      <t>フ</t>
    </rPh>
    <rPh sb="69" eb="71">
      <t>テキセツ</t>
    </rPh>
    <rPh sb="72" eb="74">
      <t>トウシ</t>
    </rPh>
    <rPh sb="74" eb="76">
      <t>ケイカク</t>
    </rPh>
    <rPh sb="77" eb="79">
      <t>ヒツヨウ</t>
    </rPh>
    <rPh sb="80" eb="81">
      <t>カンガ</t>
    </rPh>
    <rPh sb="86" eb="88">
      <t>カンロ</t>
    </rPh>
    <rPh sb="88" eb="91">
      <t>ケイネンカ</t>
    </rPh>
    <rPh sb="91" eb="92">
      <t>リツ</t>
    </rPh>
    <rPh sb="93" eb="95">
      <t>ホウテイ</t>
    </rPh>
    <rPh sb="95" eb="97">
      <t>タイヨウ</t>
    </rPh>
    <rPh sb="97" eb="99">
      <t>ネンスウ</t>
    </rPh>
    <rPh sb="100" eb="102">
      <t>ケイカ</t>
    </rPh>
    <rPh sb="104" eb="106">
      <t>カンロ</t>
    </rPh>
    <rPh sb="113" eb="115">
      <t>シサン</t>
    </rPh>
    <rPh sb="116" eb="119">
      <t>ロウキュウカ</t>
    </rPh>
    <rPh sb="119" eb="121">
      <t>ドアイ</t>
    </rPh>
    <rPh sb="127" eb="129">
      <t>ゾウカ</t>
    </rPh>
    <rPh sb="130" eb="131">
      <t>ミ</t>
    </rPh>
    <rPh sb="135" eb="137">
      <t>コンゴ</t>
    </rPh>
    <rPh sb="138" eb="140">
      <t>ケイエイ</t>
    </rPh>
    <rPh sb="141" eb="142">
      <t>アタ</t>
    </rPh>
    <rPh sb="144" eb="146">
      <t>エイキョウ</t>
    </rPh>
    <rPh sb="147" eb="148">
      <t>フ</t>
    </rPh>
    <rPh sb="153" eb="156">
      <t>ジギョウヒ</t>
    </rPh>
    <rPh sb="157" eb="160">
      <t>ヘイジュンカ</t>
    </rPh>
    <rPh sb="161" eb="162">
      <t>ハカ</t>
    </rPh>
    <rPh sb="166" eb="169">
      <t>ケイカクテキ</t>
    </rPh>
    <rPh sb="171" eb="174">
      <t>コウリツテキ</t>
    </rPh>
    <rPh sb="175" eb="177">
      <t>コウシン</t>
    </rPh>
    <rPh sb="178" eb="180">
      <t>ヒツヨウ</t>
    </rPh>
    <rPh sb="181" eb="182">
      <t>カンガ</t>
    </rPh>
    <rPh sb="187" eb="189">
      <t>カンロ</t>
    </rPh>
    <rPh sb="189" eb="191">
      <t>コウシン</t>
    </rPh>
    <rPh sb="191" eb="192">
      <t>リツ</t>
    </rPh>
    <rPh sb="201" eb="204">
      <t>ケイカクテキ</t>
    </rPh>
    <rPh sb="205" eb="206">
      <t>スス</t>
    </rPh>
    <rPh sb="214" eb="216">
      <t>コウシン</t>
    </rPh>
    <rPh sb="216" eb="217">
      <t>トウ</t>
    </rPh>
    <rPh sb="218" eb="220">
      <t>ザイゲン</t>
    </rPh>
    <rPh sb="220" eb="222">
      <t>カクホ</t>
    </rPh>
    <rPh sb="223" eb="225">
      <t>ケイエイ</t>
    </rPh>
    <rPh sb="226" eb="227">
      <t>アタ</t>
    </rPh>
    <rPh sb="229" eb="231">
      <t>エイキョウ</t>
    </rPh>
    <rPh sb="232" eb="234">
      <t>コンゴ</t>
    </rPh>
    <rPh sb="234" eb="235">
      <t>キビ</t>
    </rPh>
    <rPh sb="247" eb="248">
      <t>フ</t>
    </rPh>
    <rPh sb="253" eb="255">
      <t>テキセツ</t>
    </rPh>
    <rPh sb="256" eb="258">
      <t>カンロ</t>
    </rPh>
    <rPh sb="258" eb="260">
      <t>コウシン</t>
    </rPh>
    <rPh sb="261" eb="263">
      <t>ヒツヨウ</t>
    </rPh>
    <rPh sb="264" eb="265">
      <t>カンガ</t>
    </rPh>
    <phoneticPr fontId="16"/>
  </si>
  <si>
    <t>人口減少等に伴う給水収益の減少は避けられない状況であり、現状のままでは経営悪化に歯止めがかからないことから、適正な料金改定の実施と老朽管更新事業を必要最小限に抑制することで、経営基盤の強化を図る必要がある。</t>
    <phoneticPr fontId="4"/>
  </si>
  <si>
    <t>①経常収支比率
人口減少などによる給水収益が減少する一方で、減価償却費は年々増加しており、５年連続で赤字経営となっている。このため、給水収益等の増収と、維持管理費や減価償却費の抑制に取り組む必要がある。
②累積欠損金比率
現在、欠損金の補填財源もない中、今後も給水収益の減少や施設の修繕費の増加が見込まれることから、欠損金を減少させるには料金改定等による経営改善が必要である。
③流動比率
現金預金等の流動資産の減少により流動比率が下降しているため、料金の増収や建設改良費の抑制などの対策が必要となる。
④企業債残高対給水収益比率
給水収益は年々減少傾向で企業債残高は年々増加傾向であるため、比率は増加傾向で推移していくと想定される。
⑤料金回収率
給水収益は今後も減少傾向が見込まれることから、回収率も減少していく見込みであるため、早期に適正な料金改定が必要となる。
⑥給水原価
給水収益の減少傾向から、更なる費用削減等の検討が必要と考える。
⑦施設利用率
施設の統廃合整備は完了しているが、人口減少に伴い水需要は減少傾向にあることから、今後の状況を見据えた検討が必要とる。
⑧有収率
老朽管更新等の事業により増加傾向で推移しているが、減少していかないよう更なる施設維持管理の強化に努める。</t>
    <rPh sb="253" eb="255">
      <t>キギョウ</t>
    </rPh>
    <rPh sb="255" eb="256">
      <t>サイ</t>
    </rPh>
    <rPh sb="256" eb="258">
      <t>ザンダカ</t>
    </rPh>
    <rPh sb="258" eb="259">
      <t>タイ</t>
    </rPh>
    <rPh sb="259" eb="261">
      <t>キュウスイ</t>
    </rPh>
    <rPh sb="261" eb="263">
      <t>シュウエキ</t>
    </rPh>
    <rPh sb="263" eb="265">
      <t>ヒリツ</t>
    </rPh>
    <rPh sb="348" eb="350">
      <t>カイシュウ</t>
    </rPh>
    <rPh sb="386" eb="388">
      <t>キュウスイ</t>
    </rPh>
    <rPh sb="388" eb="390">
      <t>ゲンカ</t>
    </rPh>
    <rPh sb="415" eb="417">
      <t>ヒツヨウ</t>
    </rPh>
    <rPh sb="418" eb="419">
      <t>カンガ</t>
    </rPh>
    <rPh sb="490" eb="492">
      <t>ユウシュウ</t>
    </rPh>
    <rPh sb="492" eb="493">
      <t>リツ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</si>
</sst>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1.45</c:v>
                </c:pt>
                <c:pt idx="1">
                  <c:v>0.21</c:v>
                </c:pt>
                <c:pt idx="2">
                  <c:v>0.24</c:v>
                </c:pt>
                <c:pt idx="3">
                  <c:v>0.79</c:v>
                </c:pt>
                <c:pt idx="4">
                  <c:v>1.27</c:v>
                </c:pt>
              </c:numCache>
            </c:numRef>
          </c:val>
          <c:extLst>
            <c:ext xmlns:c16="http://schemas.microsoft.com/office/drawing/2014/chart" uri="{C3380CC4-5D6E-409C-BE32-E72D297353CC}">
              <c16:uniqueId val="{00000000-18F4-41B8-B8F9-FA53E2775C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8F4-41B8-B8F9-FA53E2775C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59.35</c:v>
                </c:pt>
                <c:pt idx="1">
                  <c:v>58.89</c:v>
                </c:pt>
                <c:pt idx="2">
                  <c:v>60.36</c:v>
                </c:pt>
                <c:pt idx="3">
                  <c:v>59.91</c:v>
                </c:pt>
                <c:pt idx="4">
                  <c:v>59.51</c:v>
                </c:pt>
              </c:numCache>
            </c:numRef>
          </c:val>
          <c:extLst>
            <c:ext xmlns:c16="http://schemas.microsoft.com/office/drawing/2014/chart" uri="{C3380CC4-5D6E-409C-BE32-E72D297353CC}">
              <c16:uniqueId val="{00000000-FC86-4FBE-B5BD-0E31FAB3BF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C86-4FBE-B5BD-0E31FAB3BF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88.6</c:v>
                </c:pt>
                <c:pt idx="1">
                  <c:v>87.47</c:v>
                </c:pt>
                <c:pt idx="2">
                  <c:v>87.55</c:v>
                </c:pt>
                <c:pt idx="3">
                  <c:v>90.43</c:v>
                </c:pt>
                <c:pt idx="4">
                  <c:v>91.43</c:v>
                </c:pt>
              </c:numCache>
            </c:numRef>
          </c:val>
          <c:extLst>
            <c:ext xmlns:c16="http://schemas.microsoft.com/office/drawing/2014/chart" uri="{C3380CC4-5D6E-409C-BE32-E72D297353CC}">
              <c16:uniqueId val="{00000000-6001-4AFF-86BD-F43B7C07A4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001-4AFF-86BD-F43B7C07A4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98.67</c:v>
                </c:pt>
                <c:pt idx="1">
                  <c:v>97.37</c:v>
                </c:pt>
                <c:pt idx="2">
                  <c:v>95.76</c:v>
                </c:pt>
                <c:pt idx="3">
                  <c:v>97.21</c:v>
                </c:pt>
                <c:pt idx="4">
                  <c:v>96.77</c:v>
                </c:pt>
              </c:numCache>
            </c:numRef>
          </c:val>
          <c:extLst>
            <c:ext xmlns:c16="http://schemas.microsoft.com/office/drawing/2014/chart" uri="{C3380CC4-5D6E-409C-BE32-E72D297353CC}">
              <c16:uniqueId val="{00000000-CAEE-4D38-B4FB-76EF1E977C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CAEE-4D38-B4FB-76EF1E977C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30.76</c:v>
                </c:pt>
                <c:pt idx="1">
                  <c:v>32.200000000000003</c:v>
                </c:pt>
                <c:pt idx="2">
                  <c:v>33.83</c:v>
                </c:pt>
                <c:pt idx="3">
                  <c:v>35.380000000000003</c:v>
                </c:pt>
                <c:pt idx="4">
                  <c:v>36.67</c:v>
                </c:pt>
              </c:numCache>
            </c:numRef>
          </c:val>
          <c:extLst>
            <c:ext xmlns:c16="http://schemas.microsoft.com/office/drawing/2014/chart" uri="{C3380CC4-5D6E-409C-BE32-E72D297353CC}">
              <c16:uniqueId val="{00000000-C3D2-4006-8185-54F930C161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3D2-4006-8185-54F930C161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14-4EF6-8F1E-A7BFB11BE9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7514-4EF6-8F1E-A7BFB11BE9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0.88</c:v>
                </c:pt>
                <c:pt idx="2">
                  <c:v>6.8</c:v>
                </c:pt>
                <c:pt idx="3">
                  <c:v>4.46</c:v>
                </c:pt>
                <c:pt idx="4">
                  <c:v>6.07</c:v>
                </c:pt>
              </c:numCache>
            </c:numRef>
          </c:val>
          <c:extLst>
            <c:ext xmlns:c16="http://schemas.microsoft.com/office/drawing/2014/chart" uri="{C3380CC4-5D6E-409C-BE32-E72D297353CC}">
              <c16:uniqueId val="{00000000-08AF-41D1-9FD9-5495011155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8AF-41D1-9FD9-5495011155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424.71</c:v>
                </c:pt>
                <c:pt idx="1">
                  <c:v>241.81</c:v>
                </c:pt>
                <c:pt idx="2">
                  <c:v>296.64</c:v>
                </c:pt>
                <c:pt idx="3">
                  <c:v>338.4</c:v>
                </c:pt>
                <c:pt idx="4">
                  <c:v>214.16</c:v>
                </c:pt>
              </c:numCache>
            </c:numRef>
          </c:val>
          <c:extLst>
            <c:ext xmlns:c16="http://schemas.microsoft.com/office/drawing/2014/chart" uri="{C3380CC4-5D6E-409C-BE32-E72D297353CC}">
              <c16:uniqueId val="{00000000-E68A-4EAB-A483-B44CD9B663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68A-4EAB-A483-B44CD9B663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1107.69</c:v>
                </c:pt>
                <c:pt idx="1">
                  <c:v>1158.8</c:v>
                </c:pt>
                <c:pt idx="2">
                  <c:v>1138.67</c:v>
                </c:pt>
                <c:pt idx="3">
                  <c:v>1112.68</c:v>
                </c:pt>
                <c:pt idx="4">
                  <c:v>1128.48</c:v>
                </c:pt>
              </c:numCache>
            </c:numRef>
          </c:val>
          <c:extLst>
            <c:ext xmlns:c16="http://schemas.microsoft.com/office/drawing/2014/chart" uri="{C3380CC4-5D6E-409C-BE32-E72D297353CC}">
              <c16:uniqueId val="{00000000-D83F-4AE8-916E-CAB3B2652D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83F-4AE8-916E-CAB3B2652D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95.35</c:v>
                </c:pt>
                <c:pt idx="1">
                  <c:v>93.71</c:v>
                </c:pt>
                <c:pt idx="2">
                  <c:v>91.16</c:v>
                </c:pt>
                <c:pt idx="3">
                  <c:v>93.52</c:v>
                </c:pt>
                <c:pt idx="4">
                  <c:v>92.85</c:v>
                </c:pt>
              </c:numCache>
            </c:numRef>
          </c:val>
          <c:extLst>
            <c:ext xmlns:c16="http://schemas.microsoft.com/office/drawing/2014/chart" uri="{C3380CC4-5D6E-409C-BE32-E72D297353CC}">
              <c16:uniqueId val="{00000000-8CC9-4440-89E1-97D5C039ED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CC9-4440-89E1-97D5C039ED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152.84</c:v>
                </c:pt>
                <c:pt idx="1">
                  <c:v>155.96</c:v>
                </c:pt>
                <c:pt idx="2">
                  <c:v>160.03</c:v>
                </c:pt>
                <c:pt idx="3">
                  <c:v>155.85</c:v>
                </c:pt>
                <c:pt idx="4">
                  <c:v>156.88</c:v>
                </c:pt>
              </c:numCache>
            </c:numRef>
          </c:val>
          <c:extLst>
            <c:ext xmlns:c16="http://schemas.microsoft.com/office/drawing/2014/chart" uri="{C3380CC4-5D6E-409C-BE32-E72D297353CC}">
              <c16:uniqueId val="{00000000-8CD9-430A-A0EB-4ED58B2E6C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CD9-430A-A0EB-4ED58B2E6C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中能登町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17619</v>
      </c>
      <c r="AM8" s="61"/>
      <c r="AN8" s="61"/>
      <c r="AO8" s="61"/>
      <c r="AP8" s="61"/>
      <c r="AQ8" s="61"/>
      <c r="AR8" s="61"/>
      <c r="AS8" s="61"/>
      <c r="AT8" s="52">
        <f>データ!$S$6</f>
        <v>89.45</v>
      </c>
      <c r="AU8" s="53"/>
      <c r="AV8" s="53"/>
      <c r="AW8" s="53"/>
      <c r="AX8" s="53"/>
      <c r="AY8" s="53"/>
      <c r="AZ8" s="53"/>
      <c r="BA8" s="53"/>
      <c r="BB8" s="54">
        <f>データ!$T$6</f>
        <v>196.97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61.9</v>
      </c>
      <c r="J10" s="53"/>
      <c r="K10" s="53"/>
      <c r="L10" s="53"/>
      <c r="M10" s="53"/>
      <c r="N10" s="53"/>
      <c r="O10" s="64"/>
      <c r="P10" s="54">
        <f>データ!$P$6</f>
        <v>99.28</v>
      </c>
      <c r="Q10" s="54"/>
      <c r="R10" s="54"/>
      <c r="S10" s="54"/>
      <c r="T10" s="54"/>
      <c r="U10" s="54"/>
      <c r="V10" s="54"/>
      <c r="W10" s="61">
        <f>データ!$Q$6</f>
        <v>2915</v>
      </c>
      <c r="X10" s="61"/>
      <c r="Y10" s="61"/>
      <c r="Z10" s="61"/>
      <c r="AA10" s="61"/>
      <c r="AB10" s="61"/>
      <c r="AC10" s="61"/>
      <c r="AD10" s="2"/>
      <c r="AE10" s="2"/>
      <c r="AF10" s="2"/>
      <c r="AG10" s="2"/>
      <c r="AH10" s="4"/>
      <c r="AI10" s="4"/>
      <c r="AJ10" s="4"/>
      <c r="AK10" s="4"/>
      <c r="AL10" s="61">
        <f>データ!$U$6</f>
        <v>17400</v>
      </c>
      <c r="AM10" s="61"/>
      <c r="AN10" s="61"/>
      <c r="AO10" s="61"/>
      <c r="AP10" s="61"/>
      <c r="AQ10" s="61"/>
      <c r="AR10" s="61"/>
      <c r="AS10" s="61"/>
      <c r="AT10" s="52">
        <f>データ!$V$6</f>
        <v>34.86</v>
      </c>
      <c r="AU10" s="53"/>
      <c r="AV10" s="53"/>
      <c r="AW10" s="53"/>
      <c r="AX10" s="53"/>
      <c r="AY10" s="53"/>
      <c r="AZ10" s="53"/>
      <c r="BA10" s="53"/>
      <c r="BB10" s="54">
        <f>データ!$W$6</f>
        <v>499.14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BQuCNjzgfIkQQ/06m80rTRkDbzkOBiumiEvGcIdz4TVaE0zfyFaL68Gjw5ewwPjrhsf1S6Qg2wHm2+3xCHU8w==" saltValue="igTJdrCvE2RnuTQcZF2E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174076</v>
      </c>
      <c r="D6" s="34">
        <f t="shared" si="3"/>
        <v>46</v>
      </c>
      <c r="E6" s="34">
        <f t="shared" si="3"/>
        <v>1</v>
      </c>
      <c r="F6" s="34">
        <f t="shared" si="3"/>
        <v>0</v>
      </c>
      <c r="G6" s="34">
        <f t="shared" si="3"/>
        <v>1</v>
      </c>
      <c r="H6" s="34" t="str">
        <f t="shared" si="3"/>
        <v>石川県　中能登町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61.9</v>
      </c>
      <c r="P6" s="35">
        <f t="shared" si="3"/>
        <v>99.28</v>
      </c>
      <c r="Q6" s="35">
        <f t="shared" si="3"/>
        <v>2915</v>
      </c>
      <c r="R6" s="35">
        <f t="shared" si="3"/>
        <v>17619</v>
      </c>
      <c r="S6" s="35">
        <f t="shared" si="3"/>
        <v>89.45</v>
      </c>
      <c r="T6" s="35">
        <f t="shared" si="3"/>
        <v>196.97</v>
      </c>
      <c r="U6" s="35">
        <f t="shared" si="3"/>
        <v>17400</v>
      </c>
      <c r="V6" s="35">
        <f t="shared" si="3"/>
        <v>34.86</v>
      </c>
      <c r="W6" s="35">
        <f t="shared" si="3"/>
        <v>499.14</v>
      </c>
      <c r="X6" s="36">
        <f>IF(X7="",NA(),X7)</f>
        <v>98.67</v>
      </c>
      <c r="Y6" s="36">
        <f t="shared" ref="Y6:AG6" si="4">IF(Y7="",NA(),Y7)</f>
        <v>97.37</v>
      </c>
      <c r="Z6" s="36">
        <f t="shared" si="4"/>
        <v>95.76</v>
      </c>
      <c r="AA6" s="36">
        <f t="shared" si="4"/>
        <v>97.21</v>
      </c>
      <c r="AB6" s="36">
        <f t="shared" si="4"/>
        <v>96.77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6">
        <f t="shared" ref="AJ6:AR6" si="5">IF(AJ7="",NA(),AJ7)</f>
        <v>0.88</v>
      </c>
      <c r="AK6" s="36">
        <f t="shared" si="5"/>
        <v>6.8</v>
      </c>
      <c r="AL6" s="36">
        <f t="shared" si="5"/>
        <v>4.46</v>
      </c>
      <c r="AM6" s="36">
        <f t="shared" si="5"/>
        <v>6.07</v>
      </c>
      <c r="AN6" s="36">
        <f t="shared" si="5"/>
        <v>1.72</v>
      </c>
      <c r="AO6" s="36">
        <f t="shared" si="5"/>
        <v>2.64</v>
      </c>
      <c r="AP6" s="36">
        <f t="shared" si="5"/>
        <v>3.16</v>
      </c>
      <c r="AQ6" s="36">
        <f t="shared" si="5"/>
        <v>3.59</v>
      </c>
      <c r="AR6" s="36">
        <f t="shared" si="5"/>
        <v>3.98</v>
      </c>
      <c r="AS6" s="35" t="str">
        <f>IF(AS7="","",IF(AS7="-","【-】","【"&amp;SUBSTITUTE(TEXT(AS7,"#,##0.00"),"-","△")&amp;"】"))</f>
        <v>【1.15】</v>
      </c>
      <c r="AT6" s="36">
        <f>IF(AT7="",NA(),AT7)</f>
        <v>424.71</v>
      </c>
      <c r="AU6" s="36">
        <f t="shared" ref="AU6:BC6" si="6">IF(AU7="",NA(),AU7)</f>
        <v>241.81</v>
      </c>
      <c r="AV6" s="36">
        <f t="shared" si="6"/>
        <v>296.64</v>
      </c>
      <c r="AW6" s="36">
        <f t="shared" si="6"/>
        <v>338.4</v>
      </c>
      <c r="AX6" s="36">
        <f t="shared" si="6"/>
        <v>214.16</v>
      </c>
      <c r="AY6" s="36">
        <f t="shared" si="6"/>
        <v>384.34</v>
      </c>
      <c r="AZ6" s="36">
        <f t="shared" si="6"/>
        <v>359.47</v>
      </c>
      <c r="BA6" s="36">
        <f t="shared" si="6"/>
        <v>369.69</v>
      </c>
      <c r="BB6" s="36">
        <f t="shared" si="6"/>
        <v>379.08</v>
      </c>
      <c r="BC6" s="36">
        <f t="shared" si="6"/>
        <v>367.55</v>
      </c>
      <c r="BD6" s="35" t="str">
        <f>IF(BD7="","",IF(BD7="-","【-】","【"&amp;SUBSTITUTE(TEXT(BD7,"#,##0.00"),"-","△")&amp;"】"))</f>
        <v>【260.31】</v>
      </c>
      <c r="BE6" s="36">
        <f>IF(BE7="",NA(),BE7)</f>
        <v>1107.69</v>
      </c>
      <c r="BF6" s="36">
        <f t="shared" ref="BF6:BN6" si="7">IF(BF7="",NA(),BF7)</f>
        <v>1158.8</v>
      </c>
      <c r="BG6" s="36">
        <f t="shared" si="7"/>
        <v>1138.67</v>
      </c>
      <c r="BH6" s="36">
        <f t="shared" si="7"/>
        <v>1112.68</v>
      </c>
      <c r="BI6" s="36">
        <f t="shared" si="7"/>
        <v>1128.48</v>
      </c>
      <c r="BJ6" s="36">
        <f t="shared" si="7"/>
        <v>380.58</v>
      </c>
      <c r="BK6" s="36">
        <f t="shared" si="7"/>
        <v>401.79</v>
      </c>
      <c r="BL6" s="36">
        <f t="shared" si="7"/>
        <v>402.99</v>
      </c>
      <c r="BM6" s="36">
        <f t="shared" si="7"/>
        <v>398.98</v>
      </c>
      <c r="BN6" s="36">
        <f t="shared" si="7"/>
        <v>418.68</v>
      </c>
      <c r="BO6" s="35" t="str">
        <f>IF(BO7="","",IF(BO7="-","【-】","【"&amp;SUBSTITUTE(TEXT(BO7,"#,##0.00"),"-","△")&amp;"】"))</f>
        <v>【275.67】</v>
      </c>
      <c r="BP6" s="36">
        <f>IF(BP7="",NA(),BP7)</f>
        <v>95.35</v>
      </c>
      <c r="BQ6" s="36">
        <f t="shared" ref="BQ6:BY6" si="8">IF(BQ7="",NA(),BQ7)</f>
        <v>93.71</v>
      </c>
      <c r="BR6" s="36">
        <f t="shared" si="8"/>
        <v>91.16</v>
      </c>
      <c r="BS6" s="36">
        <f t="shared" si="8"/>
        <v>93.52</v>
      </c>
      <c r="BT6" s="36">
        <f t="shared" si="8"/>
        <v>92.85</v>
      </c>
      <c r="BU6" s="36">
        <f t="shared" si="8"/>
        <v>102.38</v>
      </c>
      <c r="BV6" s="36">
        <f t="shared" si="8"/>
        <v>100.12</v>
      </c>
      <c r="BW6" s="36">
        <f t="shared" si="8"/>
        <v>98.66</v>
      </c>
      <c r="BX6" s="36">
        <f t="shared" si="8"/>
        <v>98.64</v>
      </c>
      <c r="BY6" s="36">
        <f t="shared" si="8"/>
        <v>94.78</v>
      </c>
      <c r="BZ6" s="35" t="str">
        <f>IF(BZ7="","",IF(BZ7="-","【-】","【"&amp;SUBSTITUTE(TEXT(BZ7,"#,##0.00"),"-","△")&amp;"】"))</f>
        <v>【100.05】</v>
      </c>
      <c r="CA6" s="36">
        <f>IF(CA7="",NA(),CA7)</f>
        <v>152.84</v>
      </c>
      <c r="CB6" s="36">
        <f t="shared" ref="CB6:CJ6" si="9">IF(CB7="",NA(),CB7)</f>
        <v>155.96</v>
      </c>
      <c r="CC6" s="36">
        <f t="shared" si="9"/>
        <v>160.03</v>
      </c>
      <c r="CD6" s="36">
        <f t="shared" si="9"/>
        <v>155.85</v>
      </c>
      <c r="CE6" s="36">
        <f t="shared" si="9"/>
        <v>156.88</v>
      </c>
      <c r="CF6" s="36">
        <f t="shared" si="9"/>
        <v>168.67</v>
      </c>
      <c r="CG6" s="36">
        <f t="shared" si="9"/>
        <v>174.97</v>
      </c>
      <c r="CH6" s="36">
        <f t="shared" si="9"/>
        <v>178.59</v>
      </c>
      <c r="CI6" s="36">
        <f t="shared" si="9"/>
        <v>178.92</v>
      </c>
      <c r="CJ6" s="36">
        <f t="shared" si="9"/>
        <v>181.3</v>
      </c>
      <c r="CK6" s="35" t="str">
        <f>IF(CK7="","",IF(CK7="-","【-】","【"&amp;SUBSTITUTE(TEXT(CK7,"#,##0.00"),"-","△")&amp;"】"))</f>
        <v>【166.40】</v>
      </c>
      <c r="CL6" s="36">
        <f>IF(CL7="",NA(),CL7)</f>
        <v>59.35</v>
      </c>
      <c r="CM6" s="36">
        <f t="shared" ref="CM6:CU6" si="10">IF(CM7="",NA(),CM7)</f>
        <v>58.89</v>
      </c>
      <c r="CN6" s="36">
        <f t="shared" si="10"/>
        <v>60.36</v>
      </c>
      <c r="CO6" s="36">
        <f t="shared" si="10"/>
        <v>59.91</v>
      </c>
      <c r="CP6" s="36">
        <f t="shared" si="10"/>
        <v>59.51</v>
      </c>
      <c r="CQ6" s="36">
        <f t="shared" si="10"/>
        <v>54.92</v>
      </c>
      <c r="CR6" s="36">
        <f t="shared" si="10"/>
        <v>55.63</v>
      </c>
      <c r="CS6" s="36">
        <f t="shared" si="10"/>
        <v>55.03</v>
      </c>
      <c r="CT6" s="36">
        <f t="shared" si="10"/>
        <v>55.14</v>
      </c>
      <c r="CU6" s="36">
        <f t="shared" si="10"/>
        <v>55.89</v>
      </c>
      <c r="CV6" s="35" t="str">
        <f>IF(CV7="","",IF(CV7="-","【-】","【"&amp;SUBSTITUTE(TEXT(CV7,"#,##0.00"),"-","△")&amp;"】"))</f>
        <v>【60.69】</v>
      </c>
      <c r="CW6" s="36">
        <f>IF(CW7="",NA(),CW7)</f>
        <v>88.6</v>
      </c>
      <c r="CX6" s="36">
        <f t="shared" ref="CX6:DF6" si="11">IF(CX7="",NA(),CX7)</f>
        <v>87.47</v>
      </c>
      <c r="CY6" s="36">
        <f t="shared" si="11"/>
        <v>87.55</v>
      </c>
      <c r="CZ6" s="36">
        <f t="shared" si="11"/>
        <v>90.43</v>
      </c>
      <c r="DA6" s="36">
        <f t="shared" si="11"/>
        <v>91.43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30.76</v>
      </c>
      <c r="DI6" s="36">
        <f t="shared" ref="DI6:DQ6" si="12">IF(DI7="",NA(),DI7)</f>
        <v>32.200000000000003</v>
      </c>
      <c r="DJ6" s="36">
        <f t="shared" si="12"/>
        <v>33.83</v>
      </c>
      <c r="DK6" s="36">
        <f t="shared" si="12"/>
        <v>35.380000000000003</v>
      </c>
      <c r="DL6" s="36">
        <f t="shared" si="12"/>
        <v>36.67</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6">
        <f>IF(ED7="",NA(),ED7)</f>
        <v>1.45</v>
      </c>
      <c r="EE6" s="36">
        <f t="shared" ref="EE6:EM6" si="14">IF(EE7="",NA(),EE7)</f>
        <v>0.21</v>
      </c>
      <c r="EF6" s="36">
        <f t="shared" si="14"/>
        <v>0.24</v>
      </c>
      <c r="EG6" s="36">
        <f t="shared" si="14"/>
        <v>0.79</v>
      </c>
      <c r="EH6" s="36">
        <f t="shared" si="14"/>
        <v>1.27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174076</v>
      </c>
      <c r="D7" s="38">
        <v>46</v>
      </c>
      <c r="E7" s="38">
        <v>1</v>
      </c>
      <c r="F7" s="38">
        <v>0</v>
      </c>
      <c r="G7" s="38">
        <v>1</v>
      </c>
      <c r="H7" s="38" t="s">
        <v>92</v>
      </c>
      <c r="I7" s="38" t="s">
        <v>93</v>
      </c>
      <c r="J7" s="38" t="s">
        <v>94</v>
      </c>
      <c r="K7" s="38" t="s">
        <v>95</v>
      </c>
      <c r="L7" s="38" t="s">
        <v>96</v>
      </c>
      <c r="M7" s="38" t="s">
        <v>97</v>
      </c>
      <c r="N7" s="39" t="s">
        <v>98</v>
      </c>
      <c r="O7" s="39">
        <v>61.9</v>
      </c>
      <c r="P7" s="39">
        <v>99.28</v>
      </c>
      <c r="Q7" s="39">
        <v>2915</v>
      </c>
      <c r="R7" s="39">
        <v>17619</v>
      </c>
      <c r="S7" s="39">
        <v>89.45</v>
      </c>
      <c r="T7" s="39">
        <v>196.97</v>
      </c>
      <c r="U7" s="39">
        <v>17400</v>
      </c>
      <c r="V7" s="39">
        <v>34.86</v>
      </c>
      <c r="W7" s="39">
        <v>499.14</v>
      </c>
      <c r="X7" s="39">
        <v>98.67</v>
      </c>
      <c r="Y7" s="39">
        <v>97.37</v>
      </c>
      <c r="Z7" s="39">
        <v>95.76</v>
      </c>
      <c r="AA7" s="39">
        <v>97.21</v>
      </c>
      <c r="AB7" s="39">
        <v>96.77</v>
      </c>
      <c r="AC7" s="39">
        <v>111.71</v>
      </c>
      <c r="AD7" s="39">
        <v>110.05</v>
      </c>
      <c r="AE7" s="39">
        <v>108.87</v>
      </c>
      <c r="AF7" s="39">
        <v>108.61</v>
      </c>
      <c r="AG7" s="39">
        <v>108.35</v>
      </c>
      <c r="AH7" s="39">
        <v>110.27</v>
      </c>
      <c r="AI7" s="39">
        <v>0</v>
      </c>
      <c r="AJ7" s="39">
        <v>0.88</v>
      </c>
      <c r="AK7" s="39">
        <v>6.8</v>
      </c>
      <c r="AL7" s="39">
        <v>4.46</v>
      </c>
      <c r="AM7" s="39">
        <v>6.07</v>
      </c>
      <c r="AN7" s="39">
        <v>1.72</v>
      </c>
      <c r="AO7" s="39">
        <v>2.64</v>
      </c>
      <c r="AP7" s="39">
        <v>3.16</v>
      </c>
      <c r="AQ7" s="39">
        <v>3.59</v>
      </c>
      <c r="AR7" s="39">
        <v>3.98</v>
      </c>
      <c r="AS7" s="39">
        <v>1.1499999999999999</v>
      </c>
      <c r="AT7" s="39">
        <v>424.71</v>
      </c>
      <c r="AU7" s="39">
        <v>241.81</v>
      </c>
      <c r="AV7" s="39">
        <v>296.64</v>
      </c>
      <c r="AW7" s="39">
        <v>338.4</v>
      </c>
      <c r="AX7" s="39">
        <v>214.16</v>
      </c>
      <c r="AY7" s="39">
        <v>384.34</v>
      </c>
      <c r="AZ7" s="39">
        <v>359.47</v>
      </c>
      <c r="BA7" s="39">
        <v>369.69</v>
      </c>
      <c r="BB7" s="39">
        <v>379.08</v>
      </c>
      <c r="BC7" s="39">
        <v>367.55</v>
      </c>
      <c r="BD7" s="39">
        <v>260.31</v>
      </c>
      <c r="BE7" s="39">
        <v>1107.69</v>
      </c>
      <c r="BF7" s="39">
        <v>1158.8</v>
      </c>
      <c r="BG7" s="39">
        <v>1138.67</v>
      </c>
      <c r="BH7" s="39">
        <v>1112.68</v>
      </c>
      <c r="BI7" s="39">
        <v>1128.48</v>
      </c>
      <c r="BJ7" s="39">
        <v>380.58</v>
      </c>
      <c r="BK7" s="39">
        <v>401.79</v>
      </c>
      <c r="BL7" s="39">
        <v>402.99</v>
      </c>
      <c r="BM7" s="39">
        <v>398.98</v>
      </c>
      <c r="BN7" s="39">
        <v>418.68</v>
      </c>
      <c r="BO7" s="39">
        <v>275.67</v>
      </c>
      <c r="BP7" s="39">
        <v>95.35</v>
      </c>
      <c r="BQ7" s="39">
        <v>93.71</v>
      </c>
      <c r="BR7" s="39">
        <v>91.16</v>
      </c>
      <c r="BS7" s="39">
        <v>93.52</v>
      </c>
      <c r="BT7" s="39">
        <v>92.85</v>
      </c>
      <c r="BU7" s="39">
        <v>102.38</v>
      </c>
      <c r="BV7" s="39">
        <v>100.12</v>
      </c>
      <c r="BW7" s="39">
        <v>98.66</v>
      </c>
      <c r="BX7" s="39">
        <v>98.64</v>
      </c>
      <c r="BY7" s="39">
        <v>94.78</v>
      </c>
      <c r="BZ7" s="39">
        <v>100.05</v>
      </c>
      <c r="CA7" s="39">
        <v>152.84</v>
      </c>
      <c r="CB7" s="39">
        <v>155.96</v>
      </c>
      <c r="CC7" s="39">
        <v>160.03</v>
      </c>
      <c r="CD7" s="39">
        <v>155.85</v>
      </c>
      <c r="CE7" s="39">
        <v>156.88</v>
      </c>
      <c r="CF7" s="39">
        <v>168.67</v>
      </c>
      <c r="CG7" s="39">
        <v>174.97</v>
      </c>
      <c r="CH7" s="39">
        <v>178.59</v>
      </c>
      <c r="CI7" s="39">
        <v>178.92</v>
      </c>
      <c r="CJ7" s="39">
        <v>181.3</v>
      </c>
      <c r="CK7" s="39">
        <v>166.4</v>
      </c>
      <c r="CL7" s="39">
        <v>59.35</v>
      </c>
      <c r="CM7" s="39">
        <v>58.89</v>
      </c>
      <c r="CN7" s="39">
        <v>60.36</v>
      </c>
      <c r="CO7" s="39">
        <v>59.91</v>
      </c>
      <c r="CP7" s="39">
        <v>59.51</v>
      </c>
      <c r="CQ7" s="39">
        <v>54.92</v>
      </c>
      <c r="CR7" s="39">
        <v>55.63</v>
      </c>
      <c r="CS7" s="39">
        <v>55.03</v>
      </c>
      <c r="CT7" s="39">
        <v>55.14</v>
      </c>
      <c r="CU7" s="39">
        <v>55.89</v>
      </c>
      <c r="CV7" s="39">
        <v>60.69</v>
      </c>
      <c r="CW7" s="39">
        <v>88.6</v>
      </c>
      <c r="CX7" s="39">
        <v>87.47</v>
      </c>
      <c r="CY7" s="39">
        <v>87.55</v>
      </c>
      <c r="CZ7" s="39">
        <v>90.43</v>
      </c>
      <c r="DA7" s="39">
        <v>91.43</v>
      </c>
      <c r="DB7" s="39">
        <v>82.66</v>
      </c>
      <c r="DC7" s="39">
        <v>82.04</v>
      </c>
      <c r="DD7" s="39">
        <v>81.900000000000006</v>
      </c>
      <c r="DE7" s="39">
        <v>81.39</v>
      </c>
      <c r="DF7" s="39">
        <v>81.27</v>
      </c>
      <c r="DG7" s="39">
        <v>89.82</v>
      </c>
      <c r="DH7" s="39">
        <v>30.76</v>
      </c>
      <c r="DI7" s="39">
        <v>32.200000000000003</v>
      </c>
      <c r="DJ7" s="39">
        <v>33.83</v>
      </c>
      <c r="DK7" s="39">
        <v>35.380000000000003</v>
      </c>
      <c r="DL7" s="39">
        <v>36.67</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1.45</v>
      </c>
      <c r="EE7" s="39">
        <v>0.21</v>
      </c>
      <c r="EF7" s="39">
        <v>0.24</v>
      </c>
      <c r="EG7" s="39">
        <v>0.79</v>
      </c>
      <c r="EH7" s="39">
        <v>1.27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2022-01-25T00:17:42Z</cp:lastPrinted>
  <dcterms:created xsi:type="dcterms:W3CDTF">2021-12-03T06:48:49Z</dcterms:created>
  <dcterms:modified xsi:type="dcterms:W3CDTF">2022-01-28T00:21:19Z</dcterms:modified>
  <cp:category/>
</cp:coreProperties>
</file>