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3 下水道\71公共\"/>
    </mc:Choice>
  </mc:AlternateContent>
  <workbookProtection workbookAlgorithmName="SHA-512" workbookHashValue="tK997I6mw6qbgUVkqO9r9/Qj908nsAOHZxAnHXDj7AcKwEKuhJ4zA2wwyfEuHttiNVVw9370kwutt4N7xiAbfA==" workbookSaltValue="GWdztzXQsfacUUihjmzSn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<sst xmlns="http://schemas.openxmlformats.org/spreadsheetml/2006/main" count="236" uniqueCount="116">
  <si>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</si>
  <si>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</si>
  <si>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</si>
  <si>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</si>
  <si>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</si>
  <si>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</si>
  <si>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</si>
  <si>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</si>
  <si>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</si>
  <si>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</si>
  <si>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</si>
  <si>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</si>
  <si>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</si>
  <si>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</si>
  <si>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</si>
  <si>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</si>
  <si>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</si>
  <si>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</si>
  <si>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</si>
  <si>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</si>
  <si>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</si>
  <si>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</si>
  <si>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</si>
  <si>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</si>
  <si>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</si>
  <si>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</si>
  <si>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</si>
  <si>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</si>
  <si>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</si>
  <si>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</si>
  <si>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</si>
  <si>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</si>
  <si>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</si>
  <si>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</si>
  <si>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</si>
  <si>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</si>
  <si>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</si>
  <si>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</si>
  <si>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</si>
  <si>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令和2年度全国平均</t>
    <rPh sb="0" eb="2">
      <t>レイワ</t>
    </rPh>
    <rPh sb="3" eb="5">
      <t>ネンド</t>
    </rPh>
    <phoneticPr fontId="1"/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</si>
  <si>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</si>
  <si>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</si>
  <si>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</si>
  <si>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</si>
  <si>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</si>
  <si>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</si>
  <si>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</si>
  <si>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</si>
  <si>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</si>
  <si>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</si>
  <si>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</si>
  <si>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</si>
  <si>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</si>
  <si>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</si>
  <si>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</si>
  <si>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</si>
  <si>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</si>
  <si>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</si>
  <si>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</si>
  <si>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</si>
  <si>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</si>
  <si>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</si>
  <si>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</si>
  <si>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</si>
  <si>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</si>
  <si>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</si>
  <si>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</si>
  <si>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</si>
  <si>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</si>
  <si>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</si>
  <si>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</si>
  <si>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</si>
  <si>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</si>
  <si>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</si>
  <si>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</si>
  <si>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</si>
  <si>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</si>
  <si>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</si>
  <si>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</si>
  <si>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</si>
  <si>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</si>
  <si>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</si>
  <si>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</si>
  <si>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</si>
  <si>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</si>
  <si>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</si>
  <si>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</si>
  <si>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</si>
  <si>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</si>
  <si>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</si>
  <si>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</si>
  <si>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</si>
  <si>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</si>
  <si>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</si>
  <si>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</si>
  <si>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</si>
  <si>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</si>
  <si>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</si>
  <si>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</si>
  <si>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公共下水道</t>
  </si>
  <si>
    <t>Cd2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</si>
  <si>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</si>
  <si>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</si>
  <si>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</si>
  <si>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</si>
  <si>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</si>
  <si>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</si>
  <si>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</si>
  <si>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</si>
  <si>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</si>
  <si>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</si>
  <si>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</si>
  <si>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</si>
  <si>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下水道の使用料増収、維持管理の効率化による経費削減を図り、経営の健全化に努める。　　　　　　また、管渠の耐用年数を考慮し、修繕・改良・更新を計画的に行う。令和６年度より地方公営企業法を適用し、公営企業会計に移行するので、今後もより一層事業運営の効率化や健全化を図っていく。</t>
    <rPh sb="0" eb="3">
      <t>ゲスイドウ</t>
    </rPh>
    <rPh sb="4" eb="7">
      <t>シヨウリョウ</t>
    </rPh>
    <rPh sb="7" eb="9">
      <t>ゾウシュウ</t>
    </rPh>
    <rPh sb="10" eb="12">
      <t>イジ</t>
    </rPh>
    <rPh sb="12" eb="14">
      <t>カンリ</t>
    </rPh>
    <rPh sb="15" eb="18">
      <t>コウリツカ</t>
    </rPh>
    <rPh sb="21" eb="23">
      <t>ケイヒ</t>
    </rPh>
    <rPh sb="23" eb="25">
      <t>サクゲン</t>
    </rPh>
    <rPh sb="26" eb="27">
      <t>ハカ</t>
    </rPh>
    <rPh sb="29" eb="31">
      <t>ケイエイ</t>
    </rPh>
    <rPh sb="32" eb="35">
      <t>ケンゼンカ</t>
    </rPh>
    <rPh sb="36" eb="37">
      <t>ツト</t>
    </rPh>
    <rPh sb="49" eb="51">
      <t>カンキョ</t>
    </rPh>
    <rPh sb="52" eb="54">
      <t>タイヨウ</t>
    </rPh>
    <rPh sb="54" eb="56">
      <t>ネンスウ</t>
    </rPh>
    <rPh sb="57" eb="59">
      <t>コウリョ</t>
    </rPh>
    <rPh sb="61" eb="63">
      <t>シュウゼン</t>
    </rPh>
    <rPh sb="64" eb="66">
      <t>カイリョウ</t>
    </rPh>
    <rPh sb="67" eb="69">
      <t>コウシン</t>
    </rPh>
    <rPh sb="70" eb="73">
      <t>ケイカクテキ</t>
    </rPh>
    <rPh sb="74" eb="75">
      <t>オコナ</t>
    </rPh>
    <rPh sb="77" eb="79">
      <t>レイワ</t>
    </rPh>
    <rPh sb="80" eb="82">
      <t>ネンド</t>
    </rPh>
    <rPh sb="84" eb="86">
      <t>チホウ</t>
    </rPh>
    <rPh sb="86" eb="88">
      <t>コウエイ</t>
    </rPh>
    <rPh sb="88" eb="90">
      <t>キギョウ</t>
    </rPh>
    <rPh sb="90" eb="91">
      <t>ホウ</t>
    </rPh>
    <rPh sb="92" eb="94">
      <t>テキヨウ</t>
    </rPh>
    <rPh sb="96" eb="98">
      <t>コウエイ</t>
    </rPh>
    <rPh sb="98" eb="100">
      <t>キギョウ</t>
    </rPh>
    <rPh sb="100" eb="102">
      <t>カイケイ</t>
    </rPh>
    <rPh sb="103" eb="105">
      <t>イコウ</t>
    </rPh>
    <rPh sb="110" eb="112">
      <t>コンゴ</t>
    </rPh>
    <rPh sb="115" eb="117">
      <t>イッソウ</t>
    </rPh>
    <rPh sb="117" eb="119">
      <t>ジギョウ</t>
    </rPh>
    <rPh sb="119" eb="121">
      <t>ウンエイ</t>
    </rPh>
    <rPh sb="122" eb="125">
      <t>コウリツカ</t>
    </rPh>
    <rPh sb="126" eb="129">
      <t>ケンゼンカ</t>
    </rPh>
    <rPh sb="130" eb="131">
      <t>ハカ</t>
    </rPh>
    <phoneticPr fontId="1"/>
  </si>
  <si>
    <t>①収益的収支比率については、昨年度の81％から２％増加し83％となっている。しかし、100％を割っていることで、経営は厳しい状況である。これからも接続率向上に努める。　　　　　　　　　　　　　　　　　　　　⑤経費回収率は、使用料の増により100％に、今後も適正な維持管理に努める。　　　　　　　　　　⑥汚水処理原価は、類似団体平均値より少し高くなっているが、昨年に比べ下がっている。今後も適正な維持管理に努める。　　　　　　　　　　　　　　　　⑦施設利用率については、類似団体平均値より高い数値ではあるが、年間有収水量との関係で施設規模の適正化の検討が必要である。　　　　　　　　　⑧水洗化率は、少しずつだが増加している。しかし、類似団体平均値と比較して低い数値なので、今後も普及促進に努める。</t>
    <rPh sb="1" eb="4">
      <t>シュウエキテキ</t>
    </rPh>
    <rPh sb="4" eb="6">
      <t>シュウシ</t>
    </rPh>
    <rPh sb="6" eb="8">
      <t>ヒリツ</t>
    </rPh>
    <rPh sb="14" eb="17">
      <t>サクネンド</t>
    </rPh>
    <rPh sb="25" eb="27">
      <t>ゾウカ</t>
    </rPh>
    <rPh sb="47" eb="48">
      <t>ワ</t>
    </rPh>
    <rPh sb="56" eb="58">
      <t>ケイエイ</t>
    </rPh>
    <rPh sb="59" eb="60">
      <t>キビ</t>
    </rPh>
    <rPh sb="62" eb="64">
      <t>ジョウキョウ</t>
    </rPh>
    <rPh sb="73" eb="75">
      <t>セツゾク</t>
    </rPh>
    <rPh sb="75" eb="76">
      <t>リツ</t>
    </rPh>
    <rPh sb="76" eb="78">
      <t>コウジョウ</t>
    </rPh>
    <rPh sb="79" eb="80">
      <t>ツト</t>
    </rPh>
    <rPh sb="104" eb="106">
      <t>ケイヒ</t>
    </rPh>
    <rPh sb="106" eb="109">
      <t>カイシュウリツ</t>
    </rPh>
    <rPh sb="111" eb="114">
      <t>シヨウリョウ</t>
    </rPh>
    <rPh sb="115" eb="116">
      <t>ゾウ</t>
    </rPh>
    <rPh sb="125" eb="127">
      <t>コンゴ</t>
    </rPh>
    <rPh sb="128" eb="130">
      <t>テキセイ</t>
    </rPh>
    <rPh sb="131" eb="133">
      <t>イジ</t>
    </rPh>
    <rPh sb="133" eb="135">
      <t>カンリ</t>
    </rPh>
    <rPh sb="136" eb="137">
      <t>ツト</t>
    </rPh>
    <rPh sb="151" eb="153">
      <t>オスイ</t>
    </rPh>
    <rPh sb="153" eb="155">
      <t>ショリ</t>
    </rPh>
    <rPh sb="155" eb="157">
      <t>ゲンカ</t>
    </rPh>
    <rPh sb="159" eb="161">
      <t>ルイジ</t>
    </rPh>
    <rPh sb="161" eb="163">
      <t>ダンタイ</t>
    </rPh>
    <rPh sb="163" eb="166">
      <t>ヘイキンチ</t>
    </rPh>
    <rPh sb="168" eb="169">
      <t>スコ</t>
    </rPh>
    <rPh sb="170" eb="171">
      <t>タカ</t>
    </rPh>
    <rPh sb="179" eb="181">
      <t>サクネン</t>
    </rPh>
    <rPh sb="182" eb="183">
      <t>クラ</t>
    </rPh>
    <rPh sb="184" eb="185">
      <t>サ</t>
    </rPh>
    <rPh sb="191" eb="193">
      <t>コンゴ</t>
    </rPh>
    <rPh sb="194" eb="196">
      <t>テキセイ</t>
    </rPh>
    <rPh sb="197" eb="199">
      <t>イジ</t>
    </rPh>
    <rPh sb="199" eb="201">
      <t>カンリ</t>
    </rPh>
    <rPh sb="202" eb="203">
      <t>ツト</t>
    </rPh>
    <rPh sb="223" eb="225">
      <t>シセツ</t>
    </rPh>
    <rPh sb="225" eb="228">
      <t>リヨウリツ</t>
    </rPh>
    <rPh sb="234" eb="236">
      <t>ルイジ</t>
    </rPh>
    <rPh sb="236" eb="238">
      <t>ダンタイ</t>
    </rPh>
    <rPh sb="238" eb="241">
      <t>ヘイキンチ</t>
    </rPh>
    <rPh sb="243" eb="244">
      <t>タカ</t>
    </rPh>
    <rPh sb="245" eb="247">
      <t>スウチ</t>
    </rPh>
    <rPh sb="253" eb="255">
      <t>ネンカン</t>
    </rPh>
    <rPh sb="255" eb="259">
      <t>ユウシュウスイリョウ</t>
    </rPh>
    <rPh sb="261" eb="263">
      <t>カンケイ</t>
    </rPh>
    <rPh sb="264" eb="266">
      <t>シセツ</t>
    </rPh>
    <rPh sb="266" eb="268">
      <t>キボ</t>
    </rPh>
    <rPh sb="269" eb="272">
      <t>テキセイカ</t>
    </rPh>
    <rPh sb="273" eb="275">
      <t>ケントウ</t>
    </rPh>
    <rPh sb="276" eb="278">
      <t>ヒツヨウ</t>
    </rPh>
    <rPh sb="292" eb="295">
      <t>スイセンカ</t>
    </rPh>
    <rPh sb="295" eb="296">
      <t>リツ</t>
    </rPh>
    <rPh sb="298" eb="299">
      <t>スコ</t>
    </rPh>
    <rPh sb="304" eb="306">
      <t>ゾウカ</t>
    </rPh>
    <rPh sb="315" eb="317">
      <t>ルイジ</t>
    </rPh>
    <rPh sb="317" eb="319">
      <t>ダンタイ</t>
    </rPh>
    <rPh sb="319" eb="322">
      <t>ヘイキンチ</t>
    </rPh>
    <rPh sb="323" eb="325">
      <t>ヒカク</t>
    </rPh>
    <rPh sb="327" eb="328">
      <t>ヒク</t>
    </rPh>
    <rPh sb="329" eb="331">
      <t>スウチ</t>
    </rPh>
    <rPh sb="335" eb="337">
      <t>コンゴ</t>
    </rPh>
    <rPh sb="338" eb="340">
      <t>フキュウ</t>
    </rPh>
    <rPh sb="340" eb="342">
      <t>ソクシン</t>
    </rPh>
    <rPh sb="343" eb="344">
      <t>ツト</t>
    </rPh>
    <phoneticPr fontId="1"/>
  </si>
  <si>
    <t>③管渠改善率は、年度によって変動がありますが、計画的に修繕・改良・更新していく必要があります。</t>
    <rPh sb="1" eb="3">
      <t>カンキョ</t>
    </rPh>
    <rPh sb="3" eb="6">
      <t>カイゼンリツ</t>
    </rPh>
    <rPh sb="8" eb="10">
      <t>ネンド</t>
    </rPh>
    <rPh sb="14" eb="16">
      <t>ヘンドウ</t>
    </rPh>
    <rPh sb="23" eb="26">
      <t>ケイカクテキ</t>
    </rPh>
    <rPh sb="27" eb="29">
      <t>シュウゼン</t>
    </rPh>
    <rPh sb="30" eb="32">
      <t>カイリョウ</t>
    </rPh>
    <rPh sb="33" eb="35">
      <t>コウシン</t>
    </rPh>
    <rPh sb="39" eb="41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</si>
</sst>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0.72</c:v>
                </c:pt>
                <c:pt idx="2">
                  <c:v>1.9</c:v>
                </c:pt>
                <c:pt idx="3">
                  <c:v>0.46</c:v>
                </c:pt>
                <c:pt idx="4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9-4CD4-8FA6-838509AFB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0.13</c:v>
                </c:pt>
                <c:pt idx="2">
                  <c:v>0.12</c:v>
                </c:pt>
                <c:pt idx="3">
                  <c:v>0.1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D9-4CD4-8FA6-838509AFB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49.25</c:v>
                </c:pt>
                <c:pt idx="1">
                  <c:v>53.75</c:v>
                </c:pt>
                <c:pt idx="2">
                  <c:v>53.81</c:v>
                </c:pt>
                <c:pt idx="3">
                  <c:v>53.88</c:v>
                </c:pt>
                <c:pt idx="4">
                  <c:v>53.88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0-4E9B-9819-FC9899B8B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49.25</c:v>
                </c:pt>
                <c:pt idx="1">
                  <c:v>50.24</c:v>
                </c:pt>
                <c:pt idx="2">
                  <c:v>49.68</c:v>
                </c:pt>
                <c:pt idx="3">
                  <c:v>49.27</c:v>
                </c:pt>
                <c:pt idx="4">
                  <c:v>49.47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0-4E9B-9819-FC9899B8B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70.5</c:v>
                </c:pt>
                <c:pt idx="1">
                  <c:v>70.44</c:v>
                </c:pt>
                <c:pt idx="2">
                  <c:v>72.39</c:v>
                </c:pt>
                <c:pt idx="3">
                  <c:v>72.89</c:v>
                </c:pt>
                <c:pt idx="4">
                  <c:v>73.650000000000006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4-475E-9A67-D5FF399D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84.17</c:v>
                </c:pt>
                <c:pt idx="2">
                  <c:v>83.35</c:v>
                </c:pt>
                <c:pt idx="3">
                  <c:v>83.16</c:v>
                </c:pt>
                <c:pt idx="4">
                  <c:v>82.06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4-475E-9A67-D5FF399D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73.069999999999993</c:v>
                </c:pt>
                <c:pt idx="2">
                  <c:v>73.27</c:v>
                </c:pt>
                <c:pt idx="3">
                  <c:v>81.47</c:v>
                </c:pt>
                <c:pt idx="4">
                  <c:v>83.59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1-4AA0-BD8D-CEF0B8EE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1-4AA0-BD8D-CEF0B8EE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3-4CF2-8B4B-DC54A05D8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3-4CF2-8B4B-DC54A05D8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7-4775-93B3-B62AA930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7-4775-93B3-B62AA930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6-4C75-8CB0-D50BA2E31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6-4C75-8CB0-D50BA2E31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4-4AB1-95FC-4339AC7C6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4-4AB1-95FC-4339AC7C6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2518.5100000000002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B-415F-9FC5-1E048D83A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1047.6500000000001</c:v>
                </c:pt>
                <c:pt idx="1">
                  <c:v>1124.26</c:v>
                </c:pt>
                <c:pt idx="2">
                  <c:v>1048.23</c:v>
                </c:pt>
                <c:pt idx="3">
                  <c:v>1130.42</c:v>
                </c:pt>
                <c:pt idx="4">
                  <c:v>1245.0999999999999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9B-415F-9FC5-1E048D83A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95.8</c:v>
                </c:pt>
                <c:pt idx="1">
                  <c:v>95.97</c:v>
                </c:pt>
                <c:pt idx="2">
                  <c:v>94.88</c:v>
                </c:pt>
                <c:pt idx="3">
                  <c:v>98.54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5-4F57-BDBE-9D8E3B37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74.040000000000006</c:v>
                </c:pt>
                <c:pt idx="1">
                  <c:v>80.58</c:v>
                </c:pt>
                <c:pt idx="2">
                  <c:v>78.92</c:v>
                </c:pt>
                <c:pt idx="3">
                  <c:v>74.17</c:v>
                </c:pt>
                <c:pt idx="4">
                  <c:v>79.77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5-4F57-BDBE-9D8E3B37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223.58</c:v>
                </c:pt>
                <c:pt idx="1">
                  <c:v>224.46</c:v>
                </c:pt>
                <c:pt idx="2">
                  <c:v>224.38</c:v>
                </c:pt>
                <c:pt idx="3">
                  <c:v>225.51</c:v>
                </c:pt>
                <c:pt idx="4">
                  <c:v>220.03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5-4B83-8563-CC265333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235.61</c:v>
                </c:pt>
                <c:pt idx="1">
                  <c:v>216.21</c:v>
                </c:pt>
                <c:pt idx="2">
                  <c:v>220.31</c:v>
                </c:pt>
                <c:pt idx="3">
                  <c:v>230.95</c:v>
                </c:pt>
                <c:pt idx="4">
                  <c:v>214.56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5-4B83-8563-CC265333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【705.21】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【134.52】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【98.96】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workbookViewId="0">
      <selection sqref="A1:A1048576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石川県　穴水町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7</v>
      </c>
      <c r="C7" s="44"/>
      <c r="D7" s="44"/>
      <c r="E7" s="44"/>
      <c r="F7" s="44"/>
      <c r="G7" s="44"/>
      <c r="H7" s="44"/>
      <c r="I7" s="44" t="s">
        <v>13</v>
      </c>
      <c r="J7" s="44"/>
      <c r="K7" s="44"/>
      <c r="L7" s="44"/>
      <c r="M7" s="44"/>
      <c r="N7" s="44"/>
      <c r="O7" s="44"/>
      <c r="P7" s="44" t="s">
        <v>6</v>
      </c>
      <c r="Q7" s="44"/>
      <c r="R7" s="44"/>
      <c r="S7" s="44"/>
      <c r="T7" s="44"/>
      <c r="U7" s="44"/>
      <c r="V7" s="44"/>
      <c r="W7" s="44" t="s">
        <v>15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16</v>
      </c>
      <c r="AM7" s="44"/>
      <c r="AN7" s="44"/>
      <c r="AO7" s="44"/>
      <c r="AP7" s="44"/>
      <c r="AQ7" s="44"/>
      <c r="AR7" s="44"/>
      <c r="AS7" s="44"/>
      <c r="AT7" s="44" t="s">
        <v>11</v>
      </c>
      <c r="AU7" s="44"/>
      <c r="AV7" s="44"/>
      <c r="AW7" s="44"/>
      <c r="AX7" s="44"/>
      <c r="AY7" s="44"/>
      <c r="AZ7" s="44"/>
      <c r="BA7" s="44"/>
      <c r="BB7" s="44" t="s">
        <v>17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法非適用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公共下水道</v>
      </c>
      <c r="Q8" s="45"/>
      <c r="R8" s="45"/>
      <c r="S8" s="45"/>
      <c r="T8" s="45"/>
      <c r="U8" s="45"/>
      <c r="V8" s="45"/>
      <c r="W8" s="45" t="str">
        <f>データ!L6</f>
        <v>Cd2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7885</v>
      </c>
      <c r="AM8" s="47"/>
      <c r="AN8" s="47"/>
      <c r="AO8" s="47"/>
      <c r="AP8" s="47"/>
      <c r="AQ8" s="47"/>
      <c r="AR8" s="47"/>
      <c r="AS8" s="47"/>
      <c r="AT8" s="48">
        <f>データ!T6</f>
        <v>183.21</v>
      </c>
      <c r="AU8" s="48"/>
      <c r="AV8" s="48"/>
      <c r="AW8" s="48"/>
      <c r="AX8" s="48"/>
      <c r="AY8" s="48"/>
      <c r="AZ8" s="48"/>
      <c r="BA8" s="48"/>
      <c r="BB8" s="48">
        <f>データ!U6</f>
        <v>43.04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12</v>
      </c>
      <c r="BM8" s="50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22</v>
      </c>
      <c r="C9" s="44"/>
      <c r="D9" s="44"/>
      <c r="E9" s="44"/>
      <c r="F9" s="44"/>
      <c r="G9" s="44"/>
      <c r="H9" s="44"/>
      <c r="I9" s="44" t="s">
        <v>23</v>
      </c>
      <c r="J9" s="44"/>
      <c r="K9" s="44"/>
      <c r="L9" s="44"/>
      <c r="M9" s="44"/>
      <c r="N9" s="44"/>
      <c r="O9" s="44"/>
      <c r="P9" s="44" t="s">
        <v>24</v>
      </c>
      <c r="Q9" s="44"/>
      <c r="R9" s="44"/>
      <c r="S9" s="44"/>
      <c r="T9" s="44"/>
      <c r="U9" s="44"/>
      <c r="V9" s="44"/>
      <c r="W9" s="44" t="s">
        <v>27</v>
      </c>
      <c r="X9" s="44"/>
      <c r="Y9" s="44"/>
      <c r="Z9" s="44"/>
      <c r="AA9" s="44"/>
      <c r="AB9" s="44"/>
      <c r="AC9" s="44"/>
      <c r="AD9" s="44" t="s">
        <v>21</v>
      </c>
      <c r="AE9" s="44"/>
      <c r="AF9" s="44"/>
      <c r="AG9" s="44"/>
      <c r="AH9" s="44"/>
      <c r="AI9" s="44"/>
      <c r="AJ9" s="44"/>
      <c r="AK9" s="3"/>
      <c r="AL9" s="44" t="s">
        <v>30</v>
      </c>
      <c r="AM9" s="44"/>
      <c r="AN9" s="44"/>
      <c r="AO9" s="44"/>
      <c r="AP9" s="44"/>
      <c r="AQ9" s="44"/>
      <c r="AR9" s="44"/>
      <c r="AS9" s="44"/>
      <c r="AT9" s="44" t="s">
        <v>31</v>
      </c>
      <c r="AU9" s="44"/>
      <c r="AV9" s="44"/>
      <c r="AW9" s="44"/>
      <c r="AX9" s="44"/>
      <c r="AY9" s="44"/>
      <c r="AZ9" s="44"/>
      <c r="BA9" s="44"/>
      <c r="BB9" s="44" t="s">
        <v>34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35</v>
      </c>
      <c r="BM9" s="52"/>
      <c r="BN9" s="18" t="s">
        <v>37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 t="str">
        <f>データ!O6</f>
        <v>該当数値なし</v>
      </c>
      <c r="J10" s="48"/>
      <c r="K10" s="48"/>
      <c r="L10" s="48"/>
      <c r="M10" s="48"/>
      <c r="N10" s="48"/>
      <c r="O10" s="48"/>
      <c r="P10" s="48">
        <f>データ!P6</f>
        <v>40.630000000000003</v>
      </c>
      <c r="Q10" s="48"/>
      <c r="R10" s="48"/>
      <c r="S10" s="48"/>
      <c r="T10" s="48"/>
      <c r="U10" s="48"/>
      <c r="V10" s="48"/>
      <c r="W10" s="48">
        <f>データ!Q6</f>
        <v>98.76</v>
      </c>
      <c r="X10" s="48"/>
      <c r="Y10" s="48"/>
      <c r="Z10" s="48"/>
      <c r="AA10" s="48"/>
      <c r="AB10" s="48"/>
      <c r="AC10" s="48"/>
      <c r="AD10" s="47">
        <f>データ!R6</f>
        <v>3960</v>
      </c>
      <c r="AE10" s="47"/>
      <c r="AF10" s="47"/>
      <c r="AG10" s="47"/>
      <c r="AH10" s="47"/>
      <c r="AI10" s="47"/>
      <c r="AJ10" s="47"/>
      <c r="AK10" s="2"/>
      <c r="AL10" s="47">
        <f>データ!V6</f>
        <v>3184</v>
      </c>
      <c r="AM10" s="47"/>
      <c r="AN10" s="47"/>
      <c r="AO10" s="47"/>
      <c r="AP10" s="47"/>
      <c r="AQ10" s="47"/>
      <c r="AR10" s="47"/>
      <c r="AS10" s="47"/>
      <c r="AT10" s="48">
        <f>データ!W6</f>
        <v>1.46</v>
      </c>
      <c r="AU10" s="48"/>
      <c r="AV10" s="48"/>
      <c r="AW10" s="48"/>
      <c r="AX10" s="48"/>
      <c r="AY10" s="48"/>
      <c r="AZ10" s="48"/>
      <c r="BA10" s="48"/>
      <c r="BB10" s="48">
        <f>データ!X6</f>
        <v>2180.8200000000002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38</v>
      </c>
      <c r="BM10" s="54"/>
      <c r="BN10" s="19" t="s">
        <v>39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41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29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42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114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115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10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9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113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43</v>
      </c>
    </row>
    <row r="84" spans="1:78" x14ac:dyDescent="0.15">
      <c r="C84" s="2"/>
    </row>
    <row r="85" spans="1:78" hidden="1" x14ac:dyDescent="0.15">
      <c r="B85" s="6" t="s">
        <v>44</v>
      </c>
      <c r="C85" s="6"/>
      <c r="D85" s="6"/>
      <c r="E85" s="6" t="s">
        <v>46</v>
      </c>
      <c r="F85" s="6" t="s">
        <v>47</v>
      </c>
      <c r="G85" s="6" t="s">
        <v>48</v>
      </c>
      <c r="H85" s="6" t="s">
        <v>0</v>
      </c>
      <c r="I85" s="6" t="s">
        <v>8</v>
      </c>
      <c r="J85" s="6" t="s">
        <v>49</v>
      </c>
      <c r="K85" s="6" t="s">
        <v>50</v>
      </c>
      <c r="L85" s="6" t="s">
        <v>33</v>
      </c>
      <c r="M85" s="6" t="s">
        <v>36</v>
      </c>
      <c r="N85" s="6" t="s">
        <v>51</v>
      </c>
      <c r="O85" s="6" t="s">
        <v>53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40</v>
      </c>
      <c r="G86" s="6" t="s">
        <v>40</v>
      </c>
      <c r="H86" s="6" t="str">
        <f>データ!BP6</f>
        <v>【705.21】</v>
      </c>
      <c r="I86" s="6" t="str">
        <f>データ!CA6</f>
        <v>【98.96】</v>
      </c>
      <c r="J86" s="6" t="str">
        <f>データ!CL6</f>
        <v>【134.52】</v>
      </c>
      <c r="K86" s="6" t="str">
        <f>データ!CW6</f>
        <v>【59.57】</v>
      </c>
      <c r="L86" s="6" t="str">
        <f>データ!DH6</f>
        <v>【95.57】</v>
      </c>
      <c r="M86" s="6" t="s">
        <v>40</v>
      </c>
      <c r="N86" s="6" t="s">
        <v>40</v>
      </c>
      <c r="O86" s="6" t="str">
        <f>データ!EO6</f>
        <v>【0.30】</v>
      </c>
    </row>
  </sheetData>
  <sheetProtection algorithmName="SHA-512" hashValue="NfpTNqsDXCEWlfnSvSF6rNAjcuB3bfqYgvMI9/jDxW8jo/ZfZA688bJQgPneFFsANTBsqyY6so3ylpTPPt8qbA==" saltValue="PiqnpgKHvkPSUcGGyT4uZ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54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5" x14ac:dyDescent="0.15">
      <c r="A2" s="28" t="s">
        <v>56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19</v>
      </c>
      <c r="B3" s="30" t="s">
        <v>32</v>
      </c>
      <c r="C3" s="30" t="s">
        <v>58</v>
      </c>
      <c r="D3" s="30" t="s">
        <v>59</v>
      </c>
      <c r="E3" s="30" t="s">
        <v>4</v>
      </c>
      <c r="F3" s="30" t="s">
        <v>3</v>
      </c>
      <c r="G3" s="30" t="s">
        <v>26</v>
      </c>
      <c r="H3" s="78" t="s">
        <v>55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52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10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15">
      <c r="A4" s="28" t="s">
        <v>60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25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45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62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14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15">
      <c r="A5" s="28" t="s">
        <v>69</v>
      </c>
      <c r="B5" s="32"/>
      <c r="C5" s="32"/>
      <c r="D5" s="32"/>
      <c r="E5" s="32"/>
      <c r="F5" s="32"/>
      <c r="G5" s="32"/>
      <c r="H5" s="37" t="s">
        <v>57</v>
      </c>
      <c r="I5" s="37" t="s">
        <v>70</v>
      </c>
      <c r="J5" s="37" t="s">
        <v>71</v>
      </c>
      <c r="K5" s="37" t="s">
        <v>72</v>
      </c>
      <c r="L5" s="37" t="s">
        <v>73</v>
      </c>
      <c r="M5" s="37" t="s">
        <v>5</v>
      </c>
      <c r="N5" s="37" t="s">
        <v>74</v>
      </c>
      <c r="O5" s="37" t="s">
        <v>75</v>
      </c>
      <c r="P5" s="37" t="s">
        <v>76</v>
      </c>
      <c r="Q5" s="37" t="s">
        <v>77</v>
      </c>
      <c r="R5" s="37" t="s">
        <v>78</v>
      </c>
      <c r="S5" s="37" t="s">
        <v>79</v>
      </c>
      <c r="T5" s="37" t="s">
        <v>80</v>
      </c>
      <c r="U5" s="37" t="s">
        <v>63</v>
      </c>
      <c r="V5" s="37" t="s">
        <v>81</v>
      </c>
      <c r="W5" s="37" t="s">
        <v>82</v>
      </c>
      <c r="X5" s="37" t="s">
        <v>83</v>
      </c>
      <c r="Y5" s="37" t="s">
        <v>84</v>
      </c>
      <c r="Z5" s="37" t="s">
        <v>85</v>
      </c>
      <c r="AA5" s="37" t="s">
        <v>86</v>
      </c>
      <c r="AB5" s="37" t="s">
        <v>87</v>
      </c>
      <c r="AC5" s="37" t="s">
        <v>88</v>
      </c>
      <c r="AD5" s="37" t="s">
        <v>90</v>
      </c>
      <c r="AE5" s="37" t="s">
        <v>91</v>
      </c>
      <c r="AF5" s="37" t="s">
        <v>92</v>
      </c>
      <c r="AG5" s="37" t="s">
        <v>93</v>
      </c>
      <c r="AH5" s="37" t="s">
        <v>94</v>
      </c>
      <c r="AI5" s="37" t="s">
        <v>44</v>
      </c>
      <c r="AJ5" s="37" t="s">
        <v>84</v>
      </c>
      <c r="AK5" s="37" t="s">
        <v>85</v>
      </c>
      <c r="AL5" s="37" t="s">
        <v>86</v>
      </c>
      <c r="AM5" s="37" t="s">
        <v>87</v>
      </c>
      <c r="AN5" s="37" t="s">
        <v>88</v>
      </c>
      <c r="AO5" s="37" t="s">
        <v>90</v>
      </c>
      <c r="AP5" s="37" t="s">
        <v>91</v>
      </c>
      <c r="AQ5" s="37" t="s">
        <v>92</v>
      </c>
      <c r="AR5" s="37" t="s">
        <v>93</v>
      </c>
      <c r="AS5" s="37" t="s">
        <v>94</v>
      </c>
      <c r="AT5" s="37" t="s">
        <v>89</v>
      </c>
      <c r="AU5" s="37" t="s">
        <v>84</v>
      </c>
      <c r="AV5" s="37" t="s">
        <v>85</v>
      </c>
      <c r="AW5" s="37" t="s">
        <v>86</v>
      </c>
      <c r="AX5" s="37" t="s">
        <v>87</v>
      </c>
      <c r="AY5" s="37" t="s">
        <v>88</v>
      </c>
      <c r="AZ5" s="37" t="s">
        <v>90</v>
      </c>
      <c r="BA5" s="37" t="s">
        <v>91</v>
      </c>
      <c r="BB5" s="37" t="s">
        <v>92</v>
      </c>
      <c r="BC5" s="37" t="s">
        <v>93</v>
      </c>
      <c r="BD5" s="37" t="s">
        <v>94</v>
      </c>
      <c r="BE5" s="37" t="s">
        <v>89</v>
      </c>
      <c r="BF5" s="37" t="s">
        <v>84</v>
      </c>
      <c r="BG5" s="37" t="s">
        <v>85</v>
      </c>
      <c r="BH5" s="37" t="s">
        <v>86</v>
      </c>
      <c r="BI5" s="37" t="s">
        <v>87</v>
      </c>
      <c r="BJ5" s="37" t="s">
        <v>88</v>
      </c>
      <c r="BK5" s="37" t="s">
        <v>90</v>
      </c>
      <c r="BL5" s="37" t="s">
        <v>91</v>
      </c>
      <c r="BM5" s="37" t="s">
        <v>92</v>
      </c>
      <c r="BN5" s="37" t="s">
        <v>93</v>
      </c>
      <c r="BO5" s="37" t="s">
        <v>94</v>
      </c>
      <c r="BP5" s="37" t="s">
        <v>89</v>
      </c>
      <c r="BQ5" s="37" t="s">
        <v>84</v>
      </c>
      <c r="BR5" s="37" t="s">
        <v>85</v>
      </c>
      <c r="BS5" s="37" t="s">
        <v>86</v>
      </c>
      <c r="BT5" s="37" t="s">
        <v>87</v>
      </c>
      <c r="BU5" s="37" t="s">
        <v>88</v>
      </c>
      <c r="BV5" s="37" t="s">
        <v>90</v>
      </c>
      <c r="BW5" s="37" t="s">
        <v>91</v>
      </c>
      <c r="BX5" s="37" t="s">
        <v>92</v>
      </c>
      <c r="BY5" s="37" t="s">
        <v>93</v>
      </c>
      <c r="BZ5" s="37" t="s">
        <v>94</v>
      </c>
      <c r="CA5" s="37" t="s">
        <v>89</v>
      </c>
      <c r="CB5" s="37" t="s">
        <v>84</v>
      </c>
      <c r="CC5" s="37" t="s">
        <v>85</v>
      </c>
      <c r="CD5" s="37" t="s">
        <v>86</v>
      </c>
      <c r="CE5" s="37" t="s">
        <v>87</v>
      </c>
      <c r="CF5" s="37" t="s">
        <v>88</v>
      </c>
      <c r="CG5" s="37" t="s">
        <v>90</v>
      </c>
      <c r="CH5" s="37" t="s">
        <v>91</v>
      </c>
      <c r="CI5" s="37" t="s">
        <v>92</v>
      </c>
      <c r="CJ5" s="37" t="s">
        <v>93</v>
      </c>
      <c r="CK5" s="37" t="s">
        <v>94</v>
      </c>
      <c r="CL5" s="37" t="s">
        <v>89</v>
      </c>
      <c r="CM5" s="37" t="s">
        <v>84</v>
      </c>
      <c r="CN5" s="37" t="s">
        <v>85</v>
      </c>
      <c r="CO5" s="37" t="s">
        <v>86</v>
      </c>
      <c r="CP5" s="37" t="s">
        <v>87</v>
      </c>
      <c r="CQ5" s="37" t="s">
        <v>88</v>
      </c>
      <c r="CR5" s="37" t="s">
        <v>90</v>
      </c>
      <c r="CS5" s="37" t="s">
        <v>91</v>
      </c>
      <c r="CT5" s="37" t="s">
        <v>92</v>
      </c>
      <c r="CU5" s="37" t="s">
        <v>93</v>
      </c>
      <c r="CV5" s="37" t="s">
        <v>94</v>
      </c>
      <c r="CW5" s="37" t="s">
        <v>89</v>
      </c>
      <c r="CX5" s="37" t="s">
        <v>84</v>
      </c>
      <c r="CY5" s="37" t="s">
        <v>85</v>
      </c>
      <c r="CZ5" s="37" t="s">
        <v>86</v>
      </c>
      <c r="DA5" s="37" t="s">
        <v>87</v>
      </c>
      <c r="DB5" s="37" t="s">
        <v>88</v>
      </c>
      <c r="DC5" s="37" t="s">
        <v>90</v>
      </c>
      <c r="DD5" s="37" t="s">
        <v>91</v>
      </c>
      <c r="DE5" s="37" t="s">
        <v>92</v>
      </c>
      <c r="DF5" s="37" t="s">
        <v>93</v>
      </c>
      <c r="DG5" s="37" t="s">
        <v>94</v>
      </c>
      <c r="DH5" s="37" t="s">
        <v>89</v>
      </c>
      <c r="DI5" s="37" t="s">
        <v>84</v>
      </c>
      <c r="DJ5" s="37" t="s">
        <v>85</v>
      </c>
      <c r="DK5" s="37" t="s">
        <v>86</v>
      </c>
      <c r="DL5" s="37" t="s">
        <v>87</v>
      </c>
      <c r="DM5" s="37" t="s">
        <v>88</v>
      </c>
      <c r="DN5" s="37" t="s">
        <v>90</v>
      </c>
      <c r="DO5" s="37" t="s">
        <v>91</v>
      </c>
      <c r="DP5" s="37" t="s">
        <v>92</v>
      </c>
      <c r="DQ5" s="37" t="s">
        <v>93</v>
      </c>
      <c r="DR5" s="37" t="s">
        <v>94</v>
      </c>
      <c r="DS5" s="37" t="s">
        <v>89</v>
      </c>
      <c r="DT5" s="37" t="s">
        <v>84</v>
      </c>
      <c r="DU5" s="37" t="s">
        <v>85</v>
      </c>
      <c r="DV5" s="37" t="s">
        <v>86</v>
      </c>
      <c r="DW5" s="37" t="s">
        <v>87</v>
      </c>
      <c r="DX5" s="37" t="s">
        <v>88</v>
      </c>
      <c r="DY5" s="37" t="s">
        <v>90</v>
      </c>
      <c r="DZ5" s="37" t="s">
        <v>91</v>
      </c>
      <c r="EA5" s="37" t="s">
        <v>92</v>
      </c>
      <c r="EB5" s="37" t="s">
        <v>93</v>
      </c>
      <c r="EC5" s="37" t="s">
        <v>94</v>
      </c>
      <c r="ED5" s="37" t="s">
        <v>89</v>
      </c>
      <c r="EE5" s="37" t="s">
        <v>84</v>
      </c>
      <c r="EF5" s="37" t="s">
        <v>85</v>
      </c>
      <c r="EG5" s="37" t="s">
        <v>86</v>
      </c>
      <c r="EH5" s="37" t="s">
        <v>87</v>
      </c>
      <c r="EI5" s="37" t="s">
        <v>88</v>
      </c>
      <c r="EJ5" s="37" t="s">
        <v>90</v>
      </c>
      <c r="EK5" s="37" t="s">
        <v>91</v>
      </c>
      <c r="EL5" s="37" t="s">
        <v>92</v>
      </c>
      <c r="EM5" s="37" t="s">
        <v>93</v>
      </c>
      <c r="EN5" s="37" t="s">
        <v>94</v>
      </c>
      <c r="EO5" s="37" t="s">
        <v>89</v>
      </c>
    </row>
    <row r="6" spans="1:145" s="27" customFormat="1" x14ac:dyDescent="0.15">
      <c r="A6" s="28" t="s">
        <v>95</v>
      </c>
      <c r="B6" s="33">
        <f t="shared" ref="B6:X6" si="1">B7</f>
        <v>2020</v>
      </c>
      <c r="C6" s="33">
        <f t="shared" si="1"/>
        <v>174611</v>
      </c>
      <c r="D6" s="33">
        <f t="shared" si="1"/>
        <v>47</v>
      </c>
      <c r="E6" s="33">
        <f t="shared" si="1"/>
        <v>17</v>
      </c>
      <c r="F6" s="33">
        <f t="shared" si="1"/>
        <v>1</v>
      </c>
      <c r="G6" s="33">
        <f t="shared" si="1"/>
        <v>0</v>
      </c>
      <c r="H6" s="33" t="str">
        <f t="shared" si="1"/>
        <v>石川県　穴水町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公共下水道</v>
      </c>
      <c r="L6" s="33" t="str">
        <f t="shared" si="1"/>
        <v>Cd2</v>
      </c>
      <c r="M6" s="33" t="str">
        <f t="shared" si="1"/>
        <v>非設置</v>
      </c>
      <c r="N6" s="38" t="str">
        <f t="shared" si="1"/>
        <v>-</v>
      </c>
      <c r="O6" s="38" t="str">
        <f t="shared" si="1"/>
        <v>該当数値なし</v>
      </c>
      <c r="P6" s="38">
        <f t="shared" si="1"/>
        <v>40.630000000000003</v>
      </c>
      <c r="Q6" s="38">
        <f t="shared" si="1"/>
        <v>98.76</v>
      </c>
      <c r="R6" s="38">
        <f t="shared" si="1"/>
        <v>3960</v>
      </c>
      <c r="S6" s="38">
        <f t="shared" si="1"/>
        <v>7885</v>
      </c>
      <c r="T6" s="38">
        <f t="shared" si="1"/>
        <v>183.21</v>
      </c>
      <c r="U6" s="38">
        <f t="shared" si="1"/>
        <v>43.04</v>
      </c>
      <c r="V6" s="38">
        <f t="shared" si="1"/>
        <v>3184</v>
      </c>
      <c r="W6" s="38">
        <f t="shared" si="1"/>
        <v>1.46</v>
      </c>
      <c r="X6" s="38">
        <f t="shared" si="1"/>
        <v>2180.8200000000002</v>
      </c>
      <c r="Y6" s="42">
        <f t="shared" ref="Y6:AH6" si="2">IF(Y7="",NA(),Y7)</f>
        <v>79.88</v>
      </c>
      <c r="Z6" s="42">
        <f t="shared" si="2"/>
        <v>73.069999999999993</v>
      </c>
      <c r="AA6" s="42">
        <f t="shared" si="2"/>
        <v>73.27</v>
      </c>
      <c r="AB6" s="42">
        <f t="shared" si="2"/>
        <v>81.47</v>
      </c>
      <c r="AC6" s="42">
        <f t="shared" si="2"/>
        <v>83.59</v>
      </c>
      <c r="AD6" s="38" t="e">
        <f t="shared" si="2"/>
        <v>#N/A</v>
      </c>
      <c r="AE6" s="38" t="e">
        <f t="shared" si="2"/>
        <v>#N/A</v>
      </c>
      <c r="AF6" s="38" t="e">
        <f t="shared" si="2"/>
        <v>#N/A</v>
      </c>
      <c r="AG6" s="38" t="e">
        <f t="shared" si="2"/>
        <v>#N/A</v>
      </c>
      <c r="AH6" s="38" t="e">
        <f t="shared" si="2"/>
        <v>#N/A</v>
      </c>
      <c r="AI6" s="38" t="str">
        <f>IF(AI7="","",IF(AI7="-","【-】","【"&amp;SUBSTITUTE(TEXT(AI7,"#,##0.00"),"-","△")&amp;"】"))</f>
        <v/>
      </c>
      <c r="AJ6" s="38" t="e">
        <f t="shared" ref="AJ6:AS6" si="3">IF(AJ7="",NA(),AJ7)</f>
        <v>#N/A</v>
      </c>
      <c r="AK6" s="38" t="e">
        <f t="shared" si="3"/>
        <v>#N/A</v>
      </c>
      <c r="AL6" s="38" t="e">
        <f t="shared" si="3"/>
        <v>#N/A</v>
      </c>
      <c r="AM6" s="38" t="e">
        <f t="shared" si="3"/>
        <v>#N/A</v>
      </c>
      <c r="AN6" s="38" t="e">
        <f t="shared" si="3"/>
        <v>#N/A</v>
      </c>
      <c r="AO6" s="38" t="e">
        <f t="shared" si="3"/>
        <v>#N/A</v>
      </c>
      <c r="AP6" s="38" t="e">
        <f t="shared" si="3"/>
        <v>#N/A</v>
      </c>
      <c r="AQ6" s="38" t="e">
        <f t="shared" si="3"/>
        <v>#N/A</v>
      </c>
      <c r="AR6" s="38" t="e">
        <f t="shared" si="3"/>
        <v>#N/A</v>
      </c>
      <c r="AS6" s="38" t="e">
        <f t="shared" si="3"/>
        <v>#N/A</v>
      </c>
      <c r="AT6" s="38" t="str">
        <f>IF(AT7="","",IF(AT7="-","【-】","【"&amp;SUBSTITUTE(TEXT(AT7,"#,##0.00"),"-","△")&amp;"】"))</f>
        <v/>
      </c>
      <c r="AU6" s="38" t="e">
        <f t="shared" ref="AU6:BD6" si="4">IF(AU7="",NA(),AU7)</f>
        <v>#N/A</v>
      </c>
      <c r="AV6" s="38" t="e">
        <f t="shared" si="4"/>
        <v>#N/A</v>
      </c>
      <c r="AW6" s="38" t="e">
        <f t="shared" si="4"/>
        <v>#N/A</v>
      </c>
      <c r="AX6" s="38" t="e">
        <f t="shared" si="4"/>
        <v>#N/A</v>
      </c>
      <c r="AY6" s="38" t="e">
        <f t="shared" si="4"/>
        <v>#N/A</v>
      </c>
      <c r="AZ6" s="38" t="e">
        <f t="shared" si="4"/>
        <v>#N/A</v>
      </c>
      <c r="BA6" s="38" t="e">
        <f t="shared" si="4"/>
        <v>#N/A</v>
      </c>
      <c r="BB6" s="38" t="e">
        <f t="shared" si="4"/>
        <v>#N/A</v>
      </c>
      <c r="BC6" s="38" t="e">
        <f t="shared" si="4"/>
        <v>#N/A</v>
      </c>
      <c r="BD6" s="38" t="e">
        <f t="shared" si="4"/>
        <v>#N/A</v>
      </c>
      <c r="BE6" s="38" t="str">
        <f>IF(BE7="","",IF(BE7="-","【-】","【"&amp;SUBSTITUTE(TEXT(BE7,"#,##0.00"),"-","△")&amp;"】"))</f>
        <v/>
      </c>
      <c r="BF6" s="42">
        <f t="shared" ref="BF6:BO6" si="5">IF(BF7="",NA(),BF7)</f>
        <v>2518.5100000000002</v>
      </c>
      <c r="BG6" s="38">
        <f t="shared" si="5"/>
        <v>0</v>
      </c>
      <c r="BH6" s="38">
        <f t="shared" si="5"/>
        <v>0</v>
      </c>
      <c r="BI6" s="38">
        <f t="shared" si="5"/>
        <v>0</v>
      </c>
      <c r="BJ6" s="38">
        <f t="shared" si="5"/>
        <v>0</v>
      </c>
      <c r="BK6" s="42">
        <f t="shared" si="5"/>
        <v>1047.6500000000001</v>
      </c>
      <c r="BL6" s="42">
        <f t="shared" si="5"/>
        <v>1124.26</v>
      </c>
      <c r="BM6" s="42">
        <f t="shared" si="5"/>
        <v>1048.23</v>
      </c>
      <c r="BN6" s="42">
        <f t="shared" si="5"/>
        <v>1130.42</v>
      </c>
      <c r="BO6" s="42">
        <f t="shared" si="5"/>
        <v>1245.0999999999999</v>
      </c>
      <c r="BP6" s="38" t="str">
        <f>IF(BP7="","",IF(BP7="-","【-】","【"&amp;SUBSTITUTE(TEXT(BP7,"#,##0.00"),"-","△")&amp;"】"))</f>
        <v>【705.21】</v>
      </c>
      <c r="BQ6" s="42">
        <f t="shared" ref="BQ6:BZ6" si="6">IF(BQ7="",NA(),BQ7)</f>
        <v>95.8</v>
      </c>
      <c r="BR6" s="42">
        <f t="shared" si="6"/>
        <v>95.97</v>
      </c>
      <c r="BS6" s="42">
        <f t="shared" si="6"/>
        <v>94.88</v>
      </c>
      <c r="BT6" s="42">
        <f t="shared" si="6"/>
        <v>98.54</v>
      </c>
      <c r="BU6" s="42">
        <f t="shared" si="6"/>
        <v>100</v>
      </c>
      <c r="BV6" s="42">
        <f t="shared" si="6"/>
        <v>74.040000000000006</v>
      </c>
      <c r="BW6" s="42">
        <f t="shared" si="6"/>
        <v>80.58</v>
      </c>
      <c r="BX6" s="42">
        <f t="shared" si="6"/>
        <v>78.92</v>
      </c>
      <c r="BY6" s="42">
        <f t="shared" si="6"/>
        <v>74.17</v>
      </c>
      <c r="BZ6" s="42">
        <f t="shared" si="6"/>
        <v>79.77</v>
      </c>
      <c r="CA6" s="38" t="str">
        <f>IF(CA7="","",IF(CA7="-","【-】","【"&amp;SUBSTITUTE(TEXT(CA7,"#,##0.00"),"-","△")&amp;"】"))</f>
        <v>【98.96】</v>
      </c>
      <c r="CB6" s="42">
        <f t="shared" ref="CB6:CK6" si="7">IF(CB7="",NA(),CB7)</f>
        <v>223.58</v>
      </c>
      <c r="CC6" s="42">
        <f t="shared" si="7"/>
        <v>224.46</v>
      </c>
      <c r="CD6" s="42">
        <f t="shared" si="7"/>
        <v>224.38</v>
      </c>
      <c r="CE6" s="42">
        <f t="shared" si="7"/>
        <v>225.51</v>
      </c>
      <c r="CF6" s="42">
        <f t="shared" si="7"/>
        <v>220.03</v>
      </c>
      <c r="CG6" s="42">
        <f t="shared" si="7"/>
        <v>235.61</v>
      </c>
      <c r="CH6" s="42">
        <f t="shared" si="7"/>
        <v>216.21</v>
      </c>
      <c r="CI6" s="42">
        <f t="shared" si="7"/>
        <v>220.31</v>
      </c>
      <c r="CJ6" s="42">
        <f t="shared" si="7"/>
        <v>230.95</v>
      </c>
      <c r="CK6" s="42">
        <f t="shared" si="7"/>
        <v>214.56</v>
      </c>
      <c r="CL6" s="38" t="str">
        <f>IF(CL7="","",IF(CL7="-","【-】","【"&amp;SUBSTITUTE(TEXT(CL7,"#,##0.00"),"-","△")&amp;"】"))</f>
        <v>【134.52】</v>
      </c>
      <c r="CM6" s="42">
        <f t="shared" ref="CM6:CV6" si="8">IF(CM7="",NA(),CM7)</f>
        <v>49.25</v>
      </c>
      <c r="CN6" s="42">
        <f t="shared" si="8"/>
        <v>53.75</v>
      </c>
      <c r="CO6" s="42">
        <f t="shared" si="8"/>
        <v>53.81</v>
      </c>
      <c r="CP6" s="42">
        <f t="shared" si="8"/>
        <v>53.88</v>
      </c>
      <c r="CQ6" s="42">
        <f t="shared" si="8"/>
        <v>53.88</v>
      </c>
      <c r="CR6" s="42">
        <f t="shared" si="8"/>
        <v>49.25</v>
      </c>
      <c r="CS6" s="42">
        <f t="shared" si="8"/>
        <v>50.24</v>
      </c>
      <c r="CT6" s="42">
        <f t="shared" si="8"/>
        <v>49.68</v>
      </c>
      <c r="CU6" s="42">
        <f t="shared" si="8"/>
        <v>49.27</v>
      </c>
      <c r="CV6" s="42">
        <f t="shared" si="8"/>
        <v>49.47</v>
      </c>
      <c r="CW6" s="38" t="str">
        <f>IF(CW7="","",IF(CW7="-","【-】","【"&amp;SUBSTITUTE(TEXT(CW7,"#,##0.00"),"-","△")&amp;"】"))</f>
        <v>【59.57】</v>
      </c>
      <c r="CX6" s="42">
        <f t="shared" ref="CX6:DG6" si="9">IF(CX7="",NA(),CX7)</f>
        <v>70.5</v>
      </c>
      <c r="CY6" s="42">
        <f t="shared" si="9"/>
        <v>70.44</v>
      </c>
      <c r="CZ6" s="42">
        <f t="shared" si="9"/>
        <v>72.39</v>
      </c>
      <c r="DA6" s="42">
        <f t="shared" si="9"/>
        <v>72.89</v>
      </c>
      <c r="DB6" s="42">
        <f t="shared" si="9"/>
        <v>73.650000000000006</v>
      </c>
      <c r="DC6" s="42">
        <f t="shared" si="9"/>
        <v>84.12</v>
      </c>
      <c r="DD6" s="42">
        <f t="shared" si="9"/>
        <v>84.17</v>
      </c>
      <c r="DE6" s="42">
        <f t="shared" si="9"/>
        <v>83.35</v>
      </c>
      <c r="DF6" s="42">
        <f t="shared" si="9"/>
        <v>83.16</v>
      </c>
      <c r="DG6" s="42">
        <f t="shared" si="9"/>
        <v>82.06</v>
      </c>
      <c r="DH6" s="38" t="str">
        <f>IF(DH7="","",IF(DH7="-","【-】","【"&amp;SUBSTITUTE(TEXT(DH7,"#,##0.00"),"-","△")&amp;"】"))</f>
        <v>【95.57】</v>
      </c>
      <c r="DI6" s="38" t="e">
        <f t="shared" ref="DI6:DR6" si="10">IF(DI7="",NA(),DI7)</f>
        <v>#N/A</v>
      </c>
      <c r="DJ6" s="38" t="e">
        <f t="shared" si="10"/>
        <v>#N/A</v>
      </c>
      <c r="DK6" s="38" t="e">
        <f t="shared" si="10"/>
        <v>#N/A</v>
      </c>
      <c r="DL6" s="38" t="e">
        <f t="shared" si="10"/>
        <v>#N/A</v>
      </c>
      <c r="DM6" s="38" t="e">
        <f t="shared" si="10"/>
        <v>#N/A</v>
      </c>
      <c r="DN6" s="38" t="e">
        <f t="shared" si="10"/>
        <v>#N/A</v>
      </c>
      <c r="DO6" s="38" t="e">
        <f t="shared" si="10"/>
        <v>#N/A</v>
      </c>
      <c r="DP6" s="38" t="e">
        <f t="shared" si="10"/>
        <v>#N/A</v>
      </c>
      <c r="DQ6" s="38" t="e">
        <f t="shared" si="10"/>
        <v>#N/A</v>
      </c>
      <c r="DR6" s="38" t="e">
        <f t="shared" si="10"/>
        <v>#N/A</v>
      </c>
      <c r="DS6" s="38" t="str">
        <f>IF(DS7="","",IF(DS7="-","【-】","【"&amp;SUBSTITUTE(TEXT(DS7,"#,##0.00"),"-","△")&amp;"】"))</f>
        <v/>
      </c>
      <c r="DT6" s="38" t="e">
        <f t="shared" ref="DT6:EC6" si="11">IF(DT7="",NA(),DT7)</f>
        <v>#N/A</v>
      </c>
      <c r="DU6" s="38" t="e">
        <f t="shared" si="11"/>
        <v>#N/A</v>
      </c>
      <c r="DV6" s="38" t="e">
        <f t="shared" si="11"/>
        <v>#N/A</v>
      </c>
      <c r="DW6" s="38" t="e">
        <f t="shared" si="11"/>
        <v>#N/A</v>
      </c>
      <c r="DX6" s="38" t="e">
        <f t="shared" si="11"/>
        <v>#N/A</v>
      </c>
      <c r="DY6" s="38" t="e">
        <f t="shared" si="11"/>
        <v>#N/A</v>
      </c>
      <c r="DZ6" s="38" t="e">
        <f t="shared" si="11"/>
        <v>#N/A</v>
      </c>
      <c r="EA6" s="38" t="e">
        <f t="shared" si="11"/>
        <v>#N/A</v>
      </c>
      <c r="EB6" s="38" t="e">
        <f t="shared" si="11"/>
        <v>#N/A</v>
      </c>
      <c r="EC6" s="38" t="e">
        <f t="shared" si="11"/>
        <v>#N/A</v>
      </c>
      <c r="ED6" s="38" t="str">
        <f>IF(ED7="","",IF(ED7="-","【-】","【"&amp;SUBSTITUTE(TEXT(ED7,"#,##0.00"),"-","△")&amp;"】"))</f>
        <v/>
      </c>
      <c r="EE6" s="42">
        <f t="shared" ref="EE6:EN6" si="12">IF(EE7="",NA(),EE7)</f>
        <v>0.44</v>
      </c>
      <c r="EF6" s="42">
        <f t="shared" si="12"/>
        <v>0.72</v>
      </c>
      <c r="EG6" s="42">
        <f t="shared" si="12"/>
        <v>1.9</v>
      </c>
      <c r="EH6" s="42">
        <f t="shared" si="12"/>
        <v>0.46</v>
      </c>
      <c r="EI6" s="42">
        <f t="shared" si="12"/>
        <v>0.21</v>
      </c>
      <c r="EJ6" s="42">
        <f t="shared" si="12"/>
        <v>0.1</v>
      </c>
      <c r="EK6" s="42">
        <f t="shared" si="12"/>
        <v>0.13</v>
      </c>
      <c r="EL6" s="42">
        <f t="shared" si="12"/>
        <v>0.12</v>
      </c>
      <c r="EM6" s="42">
        <f t="shared" si="12"/>
        <v>0.1</v>
      </c>
      <c r="EN6" s="42">
        <f t="shared" si="12"/>
        <v>0.32</v>
      </c>
      <c r="EO6" s="38" t="str">
        <f>IF(EO7="","",IF(EO7="-","【-】","【"&amp;SUBSTITUTE(TEXT(EO7,"#,##0.00"),"-","△")&amp;"】"))</f>
        <v>【0.30】</v>
      </c>
    </row>
    <row r="7" spans="1:145" s="27" customFormat="1" x14ac:dyDescent="0.15">
      <c r="A7" s="28"/>
      <c r="B7" s="34">
        <v>2020</v>
      </c>
      <c r="C7" s="34">
        <v>174611</v>
      </c>
      <c r="D7" s="34">
        <v>47</v>
      </c>
      <c r="E7" s="34">
        <v>17</v>
      </c>
      <c r="F7" s="34">
        <v>1</v>
      </c>
      <c r="G7" s="34">
        <v>0</v>
      </c>
      <c r="H7" s="34" t="s">
        <v>96</v>
      </c>
      <c r="I7" s="34" t="s">
        <v>97</v>
      </c>
      <c r="J7" s="34" t="s">
        <v>98</v>
      </c>
      <c r="K7" s="34" t="s">
        <v>99</v>
      </c>
      <c r="L7" s="34" t="s">
        <v>100</v>
      </c>
      <c r="M7" s="34" t="s">
        <v>101</v>
      </c>
      <c r="N7" s="39" t="s">
        <v>40</v>
      </c>
      <c r="O7" s="39" t="s">
        <v>102</v>
      </c>
      <c r="P7" s="39">
        <v>40.630000000000003</v>
      </c>
      <c r="Q7" s="39">
        <v>98.76</v>
      </c>
      <c r="R7" s="39">
        <v>3960</v>
      </c>
      <c r="S7" s="39">
        <v>7885</v>
      </c>
      <c r="T7" s="39">
        <v>183.21</v>
      </c>
      <c r="U7" s="39">
        <v>43.04</v>
      </c>
      <c r="V7" s="39">
        <v>3184</v>
      </c>
      <c r="W7" s="39">
        <v>1.46</v>
      </c>
      <c r="X7" s="39">
        <v>2180.8200000000002</v>
      </c>
      <c r="Y7" s="39">
        <v>79.88</v>
      </c>
      <c r="Z7" s="39">
        <v>73.069999999999993</v>
      </c>
      <c r="AA7" s="39">
        <v>73.27</v>
      </c>
      <c r="AB7" s="39">
        <v>81.47</v>
      </c>
      <c r="AC7" s="39">
        <v>83.59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>
        <v>2518.5100000000002</v>
      </c>
      <c r="BG7" s="39">
        <v>0</v>
      </c>
      <c r="BH7" s="39">
        <v>0</v>
      </c>
      <c r="BI7" s="39">
        <v>0</v>
      </c>
      <c r="BJ7" s="39">
        <v>0</v>
      </c>
      <c r="BK7" s="39">
        <v>1047.6500000000001</v>
      </c>
      <c r="BL7" s="39">
        <v>1124.26</v>
      </c>
      <c r="BM7" s="39">
        <v>1048.23</v>
      </c>
      <c r="BN7" s="39">
        <v>1130.42</v>
      </c>
      <c r="BO7" s="39">
        <v>1245.0999999999999</v>
      </c>
      <c r="BP7" s="39">
        <v>705.21</v>
      </c>
      <c r="BQ7" s="39">
        <v>95.8</v>
      </c>
      <c r="BR7" s="39">
        <v>95.97</v>
      </c>
      <c r="BS7" s="39">
        <v>94.88</v>
      </c>
      <c r="BT7" s="39">
        <v>98.54</v>
      </c>
      <c r="BU7" s="39">
        <v>100</v>
      </c>
      <c r="BV7" s="39">
        <v>74.040000000000006</v>
      </c>
      <c r="BW7" s="39">
        <v>80.58</v>
      </c>
      <c r="BX7" s="39">
        <v>78.92</v>
      </c>
      <c r="BY7" s="39">
        <v>74.17</v>
      </c>
      <c r="BZ7" s="39">
        <v>79.77</v>
      </c>
      <c r="CA7" s="39">
        <v>98.96</v>
      </c>
      <c r="CB7" s="39">
        <v>223.58</v>
      </c>
      <c r="CC7" s="39">
        <v>224.46</v>
      </c>
      <c r="CD7" s="39">
        <v>224.38</v>
      </c>
      <c r="CE7" s="39">
        <v>225.51</v>
      </c>
      <c r="CF7" s="39">
        <v>220.03</v>
      </c>
      <c r="CG7" s="39">
        <v>235.61</v>
      </c>
      <c r="CH7" s="39">
        <v>216.21</v>
      </c>
      <c r="CI7" s="39">
        <v>220.31</v>
      </c>
      <c r="CJ7" s="39">
        <v>230.95</v>
      </c>
      <c r="CK7" s="39">
        <v>214.56</v>
      </c>
      <c r="CL7" s="39">
        <v>134.52000000000001</v>
      </c>
      <c r="CM7" s="39">
        <v>49.25</v>
      </c>
      <c r="CN7" s="39">
        <v>53.75</v>
      </c>
      <c r="CO7" s="39">
        <v>53.81</v>
      </c>
      <c r="CP7" s="39">
        <v>53.88</v>
      </c>
      <c r="CQ7" s="39">
        <v>53.88</v>
      </c>
      <c r="CR7" s="39">
        <v>49.25</v>
      </c>
      <c r="CS7" s="39">
        <v>50.24</v>
      </c>
      <c r="CT7" s="39">
        <v>49.68</v>
      </c>
      <c r="CU7" s="39">
        <v>49.27</v>
      </c>
      <c r="CV7" s="39">
        <v>49.47</v>
      </c>
      <c r="CW7" s="39">
        <v>59.57</v>
      </c>
      <c r="CX7" s="39">
        <v>70.5</v>
      </c>
      <c r="CY7" s="39">
        <v>70.44</v>
      </c>
      <c r="CZ7" s="39">
        <v>72.39</v>
      </c>
      <c r="DA7" s="39">
        <v>72.89</v>
      </c>
      <c r="DB7" s="39">
        <v>73.650000000000006</v>
      </c>
      <c r="DC7" s="39">
        <v>84.12</v>
      </c>
      <c r="DD7" s="39">
        <v>84.17</v>
      </c>
      <c r="DE7" s="39">
        <v>83.35</v>
      </c>
      <c r="DF7" s="39">
        <v>83.16</v>
      </c>
      <c r="DG7" s="39">
        <v>82.06</v>
      </c>
      <c r="DH7" s="39">
        <v>95.57</v>
      </c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>
        <v>0.44</v>
      </c>
      <c r="EF7" s="39">
        <v>0.72</v>
      </c>
      <c r="EG7" s="39">
        <v>1.9</v>
      </c>
      <c r="EH7" s="39">
        <v>0.46</v>
      </c>
      <c r="EI7" s="39">
        <v>0.21</v>
      </c>
      <c r="EJ7" s="39">
        <v>0.1</v>
      </c>
      <c r="EK7" s="39">
        <v>0.13</v>
      </c>
      <c r="EL7" s="39">
        <v>0.12</v>
      </c>
      <c r="EM7" s="39">
        <v>0.1</v>
      </c>
      <c r="EN7" s="39">
        <v>0.32</v>
      </c>
      <c r="EO7" s="39">
        <v>0.3</v>
      </c>
    </row>
    <row r="8" spans="1:145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5" x14ac:dyDescent="0.15">
      <c r="A10" s="29" t="s">
        <v>32</v>
      </c>
      <c r="B10" s="35">
        <f>DATEVALUE($B7+12-B11&amp;"/1/"&amp;B12)</f>
        <v>46753</v>
      </c>
      <c r="C10" s="35">
        <f>DATEVALUE($B7+12-C11&amp;"/1/"&amp;C12)</f>
        <v>47119</v>
      </c>
      <c r="D10" s="35">
        <f>DATEVALUE($B7+12-D11&amp;"/1/"&amp;D12)</f>
        <v>47484</v>
      </c>
      <c r="E10" s="36">
        <f>DATEVALUE($B7+12-E11&amp;"/1/"&amp;E12)</f>
        <v>47849</v>
      </c>
      <c r="F10" s="36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5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2021-12-03T07:44:50Z</dcterms:created>
  <dcterms:modified xsi:type="dcterms:W3CDTF">2022-01-25T06:24:41Z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2022-01-24T01:31:46Z</vt:filetime>
  </property>
</Properties>
</file>