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5農集\"/>
    </mc:Choice>
  </mc:AlternateContent>
  <workbookProtection workbookAlgorithmName="SHA-512" workbookHashValue="MFbfQNHBtxlI7rXIXk7l6RVqhFkQQkEUIwjQtgPTMpPGeFkUJNo6HkEptuSDdk28keMW9TDm9Otdc6uwq+fKVw==" workbookSaltValue="7l7sCKU67cjoR2THg8BCvg=="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R6" i="5"/>
  <c r="Q6" i="5"/>
  <c r="W10" i="4" s="1"/>
  <c r="P6" i="5"/>
  <c r="O6" i="5"/>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AD10" i="4"/>
  <c r="P10" i="4"/>
  <c r="I10" i="4"/>
  <c r="B10" i="4"/>
  <c r="AT8" i="4"/>
  <c r="AL8" i="4"/>
  <c r="W8" i="4"/>
  <c r="P8" i="4"/>
  <c r="B6" i="4"/>
</calcChain>
</file>

<file path=xl/sharedStrings.xml><?xml version="1.0" encoding="utf-8"?>
<sst xmlns="http://schemas.openxmlformats.org/spreadsheetml/2006/main" count="319" uniqueCount="118">
  <si>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</si>
  <si>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</si>
  <si>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</si>
  <si>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</si>
  <si>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</si>
  <si>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</si>
  <si>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</si>
  <si>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</si>
  <si>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</si>
  <si>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</si>
  <si>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</si>
  <si>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</si>
  <si>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</si>
  <si>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</si>
  <si>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</si>
  <si>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</si>
  <si>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</si>
  <si>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</si>
  <si>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</si>
  <si>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</si>
  <si>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</si>
  <si>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</si>
  <si>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</si>
  <si>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</si>
  <si>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</si>
  <si>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</si>
  <si>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</si>
  <si>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</si>
  <si>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</si>
  <si>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</si>
  <si>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</si>
  <si>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</si>
  <si>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</si>
  <si>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</si>
  <si>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</si>
  <si>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</si>
  <si>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</si>
  <si>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</si>
  <si>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</si>
  <si>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</si>
  <si>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</si>
  <si>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</si>
  <si>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</si>
  <si>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</si>
  <si>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</si>
  <si>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</si>
  <si>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</si>
  <si>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</si>
  <si>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</si>
  <si>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</si>
  <si>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</si>
  <si>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</si>
  <si>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</si>
  <si>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</si>
  <si>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</si>
  <si>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</si>
  <si>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</si>
  <si>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</si>
  <si>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</si>
  <si>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</si>
  <si>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</si>
  <si>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</si>
  <si>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</si>
  <si>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</si>
  <si>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</si>
  <si>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</si>
  <si>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</si>
  <si>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</si>
  <si>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</si>
  <si>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</si>
  <si>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</si>
  <si>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</si>
  <si>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</si>
  <si>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</si>
  <si>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</si>
  <si>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</si>
  <si>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</si>
  <si>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</si>
  <si>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</si>
  <si>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</si>
  <si>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</si>
  <si>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</si>
  <si>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</si>
  <si>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</si>
  <si>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</si>
  <si>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</si>
  <si>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</si>
  <si>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</si>
  <si>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</si>
  <si>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</si>
  <si>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</si>
  <si>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</si>
  <si>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</si>
  <si>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</si>
  <si>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</si>
  <si>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</si>
  <si>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</si>
  <si>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</si>
  <si>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</si>
  <si>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農業集落排水</t>
  </si>
  <si>
    <t>F1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</si>
  <si>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</si>
  <si>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</si>
  <si>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</si>
  <si>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</si>
  <si>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</si>
  <si>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</si>
  <si>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</si>
  <si>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</si>
  <si>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</si>
  <si>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</si>
  <si>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</si>
  <si>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</si>
  <si>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</si>
  <si>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</si>
  <si>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老朽化に伴う実績はない。今後は改築等の財源の確保や経営に与える影響等を踏まえた分析を行った上で、計画的かつ適正な維持管理を図る必要がある。</t>
    <phoneticPr fontId="4"/>
  </si>
  <si>
    <t>類似団体と比較すると経費回収率など「経営の健全性」に関する経営指標は若干であるが良い傾向となっている。これは水洗化率が91.49%と高い水準を維持している事が要因であるが、人口の減少が著しい事から、回収率においは、84.58%にとどまっており今後は浄化槽への転換も考慮し効率的な事業展開を、比較検討しながら進めていく。</t>
    <rPh sb="34" eb="36">
      <t>ジャッカン</t>
    </rPh>
    <rPh sb="40" eb="41">
      <t>ヨ</t>
    </rPh>
    <rPh sb="42" eb="44">
      <t>ケイコウ</t>
    </rPh>
    <rPh sb="54" eb="58">
      <t>スイセンカリツ</t>
    </rPh>
    <rPh sb="66" eb="67">
      <t>タカ</t>
    </rPh>
    <rPh sb="68" eb="70">
      <t>スイジュン</t>
    </rPh>
    <rPh sb="71" eb="73">
      <t>イジ</t>
    </rPh>
    <rPh sb="77" eb="78">
      <t>コト</t>
    </rPh>
    <rPh sb="79" eb="81">
      <t>ヨウイン</t>
    </rPh>
    <rPh sb="95" eb="96">
      <t>コト</t>
    </rPh>
    <rPh sb="121" eb="123">
      <t>コンゴ</t>
    </rPh>
    <rPh sb="124" eb="127">
      <t>ジョウカソウ</t>
    </rPh>
    <rPh sb="132" eb="134">
      <t>コウリョ</t>
    </rPh>
    <rPh sb="135" eb="138">
      <t>コウリツテキ</t>
    </rPh>
    <rPh sb="145" eb="149">
      <t>ヒカクケントウ</t>
    </rPh>
    <rPh sb="153" eb="154">
      <t>スス</t>
    </rPh>
    <phoneticPr fontId="4"/>
  </si>
  <si>
    <t>　令和２年度より公営企業法適用化へ移行したことで、当年度分析表はR02のみの標記となっている。①料金収入や一般会計からの繰入金等の総収益で維持管理費や支払利息をどの程度賄えているかを表す指標となっており当該指標は若干100%を下回っており経営の改善を図っていく。②累積欠損金は類似団体と比較しても低い数値となっている。③流動比率は、100%以上が望ましいとなっているが、類似団体と比較しても低い状況となっており、流動負債の大半を占める企業債の償還金が要因となっている。
④企業債残高対事業規模比率　類似団体と比較しても低い水準となっている。⑤経費回収率　当該指標は84.58％と類似団体よりは高い水準となっているが、100%には届いていないため維持管理費の適正な経営を図る。⑥汚水処理原価　類似団体と比較して低い状況となっていることから、今後も維持管理費の抑制に努める。⑦施設利用率は、１日に対応可能な処理能力に対する１日平均処理水量の割合を表しており、類似団体との比較においては低い状況となっている。これは節水器具の普及や人口減少等によると考えられる。⑧現在処理区域内人口のうち、実際に水洗便所等を設置して汚水処理している人口の割合を表す水洗化率については、類似団体との比較では良い状況となっている。</t>
    <rPh sb="4" eb="6">
      <t>ネンド</t>
    </rPh>
    <rPh sb="8" eb="12">
      <t>コウエイキギョウ</t>
    </rPh>
    <rPh sb="15" eb="16">
      <t>カ</t>
    </rPh>
    <rPh sb="17" eb="19">
      <t>イコウ</t>
    </rPh>
    <rPh sb="25" eb="31">
      <t>トウネンドブンセキヒョウ</t>
    </rPh>
    <rPh sb="38" eb="40">
      <t>ヒョウキ</t>
    </rPh>
    <rPh sb="249" eb="253">
      <t>ルイジダンタイ</t>
    </rPh>
    <rPh sb="254" eb="256">
      <t>ヒカク</t>
    </rPh>
    <rPh sb="259" eb="260">
      <t>ヒク</t>
    </rPh>
    <rPh sb="261" eb="263">
      <t>スイジュン</t>
    </rPh>
    <rPh sb="296" eb="297">
      <t>タカ</t>
    </rPh>
    <rPh sb="298" eb="300">
      <t>スイジュン</t>
    </rPh>
    <rPh sb="314" eb="315">
      <t>トド</t>
    </rPh>
    <rPh sb="322" eb="327">
      <t>イジカンリヒ</t>
    </rPh>
    <rPh sb="328" eb="330">
      <t>テキセイ</t>
    </rPh>
    <rPh sb="331" eb="333">
      <t>ケイエイ</t>
    </rPh>
    <rPh sb="334" eb="335">
      <t>ハカ</t>
    </rPh>
    <rPh sb="354" eb="355">
      <t>ヒク</t>
    </rPh>
    <rPh sb="356" eb="358">
      <t>ジョウキョウ</t>
    </rPh>
    <rPh sb="369" eb="371">
      <t>コンゴ</t>
    </rPh>
    <rPh sb="372" eb="377">
      <t>イジカンリヒ</t>
    </rPh>
    <rPh sb="378" eb="380">
      <t>ヨクセイ</t>
    </rPh>
    <rPh sb="381" eb="38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</si>
</sst>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E7BC-49D1-A287-F40DC20172B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0.02</c:v>
                </c:pt>
              </c:numCache>
            </c:numRef>
          </c:val>
          <c:smooth val="0"/>
          <c:extLst>
            <c:ext xmlns:c16="http://schemas.microsoft.com/office/drawing/2014/chart" uri="{C3380CC4-5D6E-409C-BE32-E72D297353CC}">
              <c16:uniqueId val="{00000001-E7BC-49D1-A287-F40DC20172B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AE-4BEA-B02A-A23B28B75F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55.26</c:v>
                </c:pt>
              </c:numCache>
            </c:numRef>
          </c:val>
          <c:smooth val="0"/>
          <c:extLst>
            <c:ext xmlns:c16="http://schemas.microsoft.com/office/drawing/2014/chart" uri="{C3380CC4-5D6E-409C-BE32-E72D297353CC}">
              <c16:uniqueId val="{00000001-88AE-4BEA-B02A-A23B28B75F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91.49</c:v>
                </c:pt>
              </c:numCache>
            </c:numRef>
          </c:val>
          <c:extLst>
            <c:ext xmlns:c16="http://schemas.microsoft.com/office/drawing/2014/chart" uri="{C3380CC4-5D6E-409C-BE32-E72D297353CC}">
              <c16:uniqueId val="{00000000-5147-4360-B371-7B4C20573AA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90.52</c:v>
                </c:pt>
              </c:numCache>
            </c:numRef>
          </c:val>
          <c:smooth val="0"/>
          <c:extLst>
            <c:ext xmlns:c16="http://schemas.microsoft.com/office/drawing/2014/chart" uri="{C3380CC4-5D6E-409C-BE32-E72D297353CC}">
              <c16:uniqueId val="{00000001-5147-4360-B371-7B4C20573AA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98.28</c:v>
                </c:pt>
              </c:numCache>
            </c:numRef>
          </c:val>
          <c:extLst>
            <c:ext xmlns:c16="http://schemas.microsoft.com/office/drawing/2014/chart" uri="{C3380CC4-5D6E-409C-BE32-E72D297353CC}">
              <c16:uniqueId val="{00000000-6CF6-4C9A-96B3-02B87239EB0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103.09</c:v>
                </c:pt>
              </c:numCache>
            </c:numRef>
          </c:val>
          <c:smooth val="0"/>
          <c:extLst>
            <c:ext xmlns:c16="http://schemas.microsoft.com/office/drawing/2014/chart" uri="{C3380CC4-5D6E-409C-BE32-E72D297353CC}">
              <c16:uniqueId val="{00000001-6CF6-4C9A-96B3-02B87239EB0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3.84</c:v>
                </c:pt>
              </c:numCache>
            </c:numRef>
          </c:val>
          <c:extLst>
            <c:ext xmlns:c16="http://schemas.microsoft.com/office/drawing/2014/chart" uri="{C3380CC4-5D6E-409C-BE32-E72D297353CC}">
              <c16:uniqueId val="{00000000-5000-4DA2-B37A-6182B34333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24.8</c:v>
                </c:pt>
              </c:numCache>
            </c:numRef>
          </c:val>
          <c:smooth val="0"/>
          <c:extLst>
            <c:ext xmlns:c16="http://schemas.microsoft.com/office/drawing/2014/chart" uri="{C3380CC4-5D6E-409C-BE32-E72D297353CC}">
              <c16:uniqueId val="{00000001-5000-4DA2-B37A-6182B34333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250-4741-84BD-0F24AE65351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3250-4741-84BD-0F24AE65351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64.81</c:v>
                </c:pt>
              </c:numCache>
            </c:numRef>
          </c:val>
          <c:extLst>
            <c:ext xmlns:c16="http://schemas.microsoft.com/office/drawing/2014/chart" uri="{C3380CC4-5D6E-409C-BE32-E72D297353CC}">
              <c16:uniqueId val="{00000000-3248-4D5D-9D61-51AD4F0D493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101.24</c:v>
                </c:pt>
              </c:numCache>
            </c:numRef>
          </c:val>
          <c:smooth val="0"/>
          <c:extLst>
            <c:ext xmlns:c16="http://schemas.microsoft.com/office/drawing/2014/chart" uri="{C3380CC4-5D6E-409C-BE32-E72D297353CC}">
              <c16:uniqueId val="{00000001-3248-4D5D-9D61-51AD4F0D493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14.49</c:v>
                </c:pt>
              </c:numCache>
            </c:numRef>
          </c:val>
          <c:extLst>
            <c:ext xmlns:c16="http://schemas.microsoft.com/office/drawing/2014/chart" uri="{C3380CC4-5D6E-409C-BE32-E72D297353CC}">
              <c16:uniqueId val="{00000000-3D74-4A28-8E87-3C8EDA3F27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37.24</c:v>
                </c:pt>
              </c:numCache>
            </c:numRef>
          </c:val>
          <c:smooth val="0"/>
          <c:extLst>
            <c:ext xmlns:c16="http://schemas.microsoft.com/office/drawing/2014/chart" uri="{C3380CC4-5D6E-409C-BE32-E72D297353CC}">
              <c16:uniqueId val="{00000001-3D74-4A28-8E87-3C8EDA3F27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4.7</c:v>
                </c:pt>
              </c:numCache>
            </c:numRef>
          </c:val>
          <c:extLst>
            <c:ext xmlns:c16="http://schemas.microsoft.com/office/drawing/2014/chart" uri="{C3380CC4-5D6E-409C-BE32-E72D297353CC}">
              <c16:uniqueId val="{00000000-FE67-4500-978D-B2213282A70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783.8</c:v>
                </c:pt>
              </c:numCache>
            </c:numRef>
          </c:val>
          <c:smooth val="0"/>
          <c:extLst>
            <c:ext xmlns:c16="http://schemas.microsoft.com/office/drawing/2014/chart" uri="{C3380CC4-5D6E-409C-BE32-E72D297353CC}">
              <c16:uniqueId val="{00000001-FE67-4500-978D-B2213282A70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84.58</c:v>
                </c:pt>
              </c:numCache>
            </c:numRef>
          </c:val>
          <c:extLst>
            <c:ext xmlns:c16="http://schemas.microsoft.com/office/drawing/2014/chart" uri="{C3380CC4-5D6E-409C-BE32-E72D297353CC}">
              <c16:uniqueId val="{00000000-5488-4DDD-BFA6-1D21A780C22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68.11</c:v>
                </c:pt>
              </c:numCache>
            </c:numRef>
          </c:val>
          <c:smooth val="0"/>
          <c:extLst>
            <c:ext xmlns:c16="http://schemas.microsoft.com/office/drawing/2014/chart" uri="{C3380CC4-5D6E-409C-BE32-E72D297353CC}">
              <c16:uniqueId val="{00000001-5488-4DDD-BFA6-1D21A780C22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193.91</c:v>
                </c:pt>
              </c:numCache>
            </c:numRef>
          </c:val>
          <c:extLst>
            <c:ext xmlns:c16="http://schemas.microsoft.com/office/drawing/2014/chart" uri="{C3380CC4-5D6E-409C-BE32-E72D297353CC}">
              <c16:uniqueId val="{00000000-8234-4E60-BE37-CC2C3DEDD04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222.41</c:v>
                </c:pt>
              </c:numCache>
            </c:numRef>
          </c:val>
          <c:smooth val="0"/>
          <c:extLst>
            <c:ext xmlns:c16="http://schemas.microsoft.com/office/drawing/2014/chart" uri="{C3380CC4-5D6E-409C-BE32-E72D297353CC}">
              <c16:uniqueId val="{00000001-8234-4E60-BE37-CC2C3DEDD04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【121.19】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【832.52】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【60.94】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【22.21】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自治体職員</v>
      </c>
      <c r="AE8" s="73"/>
      <c r="AF8" s="73"/>
      <c r="AG8" s="73"/>
      <c r="AH8" s="73"/>
      <c r="AI8" s="73"/>
      <c r="AJ8" s="73"/>
      <c r="AK8" s="3"/>
      <c r="AL8" s="69">
        <f>データ!S6</f>
        <v>16516</v>
      </c>
      <c r="AM8" s="69"/>
      <c r="AN8" s="69"/>
      <c r="AO8" s="69"/>
      <c r="AP8" s="69"/>
      <c r="AQ8" s="69"/>
      <c r="AR8" s="69"/>
      <c r="AS8" s="69"/>
      <c r="AT8" s="68">
        <f>データ!T6</f>
        <v>273.27</v>
      </c>
      <c r="AU8" s="68"/>
      <c r="AV8" s="68"/>
      <c r="AW8" s="68"/>
      <c r="AX8" s="68"/>
      <c r="AY8" s="68"/>
      <c r="AZ8" s="68"/>
      <c r="BA8" s="68"/>
      <c r="BB8" s="68">
        <f>データ!U6</f>
        <v>60.44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56.69</v>
      </c>
      <c r="J10" s="68"/>
      <c r="K10" s="68"/>
      <c r="L10" s="68"/>
      <c r="M10" s="68"/>
      <c r="N10" s="68"/>
      <c r="O10" s="68"/>
      <c r="P10" s="68">
        <f>データ!P6</f>
        <v>19.059999999999999</v>
      </c>
      <c r="Q10" s="68"/>
      <c r="R10" s="68"/>
      <c r="S10" s="68"/>
      <c r="T10" s="68"/>
      <c r="U10" s="68"/>
      <c r="V10" s="68"/>
      <c r="W10" s="68">
        <f>データ!Q6</f>
        <v>62.87</v>
      </c>
      <c r="X10" s="68"/>
      <c r="Y10" s="68"/>
      <c r="Z10" s="68"/>
      <c r="AA10" s="68"/>
      <c r="AB10" s="68"/>
      <c r="AC10" s="68"/>
      <c r="AD10" s="69">
        <f>データ!R6</f>
        <v>3300</v>
      </c>
      <c r="AE10" s="69"/>
      <c r="AF10" s="69"/>
      <c r="AG10" s="69"/>
      <c r="AH10" s="69"/>
      <c r="AI10" s="69"/>
      <c r="AJ10" s="69"/>
      <c r="AK10" s="2"/>
      <c r="AL10" s="69">
        <f>データ!V6</f>
        <v>3115</v>
      </c>
      <c r="AM10" s="69"/>
      <c r="AN10" s="69"/>
      <c r="AO10" s="69"/>
      <c r="AP10" s="69"/>
      <c r="AQ10" s="69"/>
      <c r="AR10" s="69"/>
      <c r="AS10" s="69"/>
      <c r="AT10" s="68">
        <f>データ!W6</f>
        <v>3.93</v>
      </c>
      <c r="AU10" s="68"/>
      <c r="AV10" s="68"/>
      <c r="AW10" s="68"/>
      <c r="AX10" s="68"/>
      <c r="AY10" s="68"/>
      <c r="AZ10" s="68"/>
      <c r="BA10" s="68"/>
      <c r="BB10" s="68">
        <f>データ!X6</f>
        <v>792.62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【104.99】</v>
      </c>
      <c r="F85" s="26" t="str">
        <f>データ!AT6</f>
        <v>【121.19】</v>
      </c>
      <c r="G85" s="26" t="str">
        <f>データ!BE6</f>
        <v>【32.80】</v>
      </c>
      <c r="H85" s="26" t="str">
        <f>データ!BP6</f>
        <v>【832.52】</v>
      </c>
      <c r="I85" s="26" t="str">
        <f>データ!CA6</f>
        <v>【60.94】</v>
      </c>
      <c r="J85" s="26" t="str">
        <f>データ!CL6</f>
        <v>【253.04】</v>
      </c>
      <c r="K85" s="26" t="str">
        <f>データ!CW6</f>
        <v>【54.84】</v>
      </c>
      <c r="L85" s="26" t="str">
        <f>データ!DH6</f>
        <v>【86.60】</v>
      </c>
      <c r="M85" s="26" t="str">
        <f>データ!DS6</f>
        <v>【22.21】</v>
      </c>
      <c r="N85" s="26" t="str">
        <f>データ!ED6</f>
        <v>【0.00】</v>
      </c>
      <c r="O85" s="26" t="str">
        <f>データ!EO6</f>
        <v>【0.16】</v>
      </c>
    </row>
  </sheetData>
  <sheetProtection algorithmName="SHA-512" hashValue="0EY7np/PjxVSkQLWRLEdUTyzUsb2PEG1FpBeT24ZPI35ttvRRtHq3KkCYlVwds9FYHIU1ahB0c2rPtdkMrkadw==" saltValue="RVzKXDLwexuGkSsHi2Vt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174637</v>
      </c>
      <c r="D6" s="33">
        <f t="shared" si="3"/>
        <v>46</v>
      </c>
      <c r="E6" s="33">
        <f t="shared" si="3"/>
        <v>17</v>
      </c>
      <c r="F6" s="33">
        <f t="shared" si="3"/>
        <v>5</v>
      </c>
      <c r="G6" s="33">
        <f t="shared" si="3"/>
        <v>0</v>
      </c>
      <c r="H6" s="33" t="str">
        <f t="shared" si="3"/>
        <v>石川県　能登町</v>
      </c>
      <c r="I6" s="33" t="str">
        <f t="shared" si="3"/>
        <v>法適用</v>
      </c>
      <c r="J6" s="33" t="str">
        <f t="shared" si="3"/>
        <v>下水道事業</v>
      </c>
      <c r="K6" s="33" t="str">
        <f t="shared" si="3"/>
        <v>農業集落排水</v>
      </c>
      <c r="L6" s="33" t="str">
        <f t="shared" si="3"/>
        <v>F1</v>
      </c>
      <c r="M6" s="33" t="str">
        <f t="shared" si="3"/>
        <v>自治体職員</v>
      </c>
      <c r="N6" s="34" t="str">
        <f t="shared" si="3"/>
        <v>-</v>
      </c>
      <c r="O6" s="34">
        <f t="shared" si="3"/>
        <v>56.69</v>
      </c>
      <c r="P6" s="34">
        <f t="shared" si="3"/>
        <v>19.059999999999999</v>
      </c>
      <c r="Q6" s="34">
        <f t="shared" si="3"/>
        <v>62.87</v>
      </c>
      <c r="R6" s="34">
        <f t="shared" si="3"/>
        <v>3300</v>
      </c>
      <c r="S6" s="34">
        <f t="shared" si="3"/>
        <v>16516</v>
      </c>
      <c r="T6" s="34">
        <f t="shared" si="3"/>
        <v>273.27</v>
      </c>
      <c r="U6" s="34">
        <f t="shared" si="3"/>
        <v>60.44</v>
      </c>
      <c r="V6" s="34">
        <f t="shared" si="3"/>
        <v>3115</v>
      </c>
      <c r="W6" s="34">
        <f t="shared" si="3"/>
        <v>3.93</v>
      </c>
      <c r="X6" s="34">
        <f t="shared" si="3"/>
        <v>792.62</v>
      </c>
      <c r="Y6" s="35" t="str">
        <f>IF(Y7="",NA(),Y7)</f>
        <v>-</v>
      </c>
      <c r="Z6" s="35" t="str">
        <f t="shared" ref="Z6:AH6" si="4">IF(Z7="",NA(),Z7)</f>
        <v>-</v>
      </c>
      <c r="AA6" s="35" t="str">
        <f t="shared" si="4"/>
        <v>-</v>
      </c>
      <c r="AB6" s="35" t="str">
        <f t="shared" si="4"/>
        <v>-</v>
      </c>
      <c r="AC6" s="35">
        <f t="shared" si="4"/>
        <v>98.28</v>
      </c>
      <c r="AD6" s="35" t="str">
        <f t="shared" si="4"/>
        <v>-</v>
      </c>
      <c r="AE6" s="35" t="str">
        <f t="shared" si="4"/>
        <v>-</v>
      </c>
      <c r="AF6" s="35" t="str">
        <f t="shared" si="4"/>
        <v>-</v>
      </c>
      <c r="AG6" s="35" t="str">
        <f t="shared" si="4"/>
        <v>-</v>
      </c>
      <c r="AH6" s="35">
        <f t="shared" si="4"/>
        <v>103.09</v>
      </c>
      <c r="AI6" s="34" t="str">
        <f>IF(AI7="","",IF(AI7="-","【-】","【"&amp;SUBSTITUTE(TEXT(AI7,"#,##0.00"),"-","△")&amp;"】"))</f>
        <v>【104.99】</v>
      </c>
      <c r="AJ6" s="35" t="str">
        <f>IF(AJ7="",NA(),AJ7)</f>
        <v>-</v>
      </c>
      <c r="AK6" s="35" t="str">
        <f t="shared" ref="AK6:AS6" si="5">IF(AK7="",NA(),AK7)</f>
        <v>-</v>
      </c>
      <c r="AL6" s="35" t="str">
        <f t="shared" si="5"/>
        <v>-</v>
      </c>
      <c r="AM6" s="35" t="str">
        <f t="shared" si="5"/>
        <v>-</v>
      </c>
      <c r="AN6" s="35">
        <f t="shared" si="5"/>
        <v>64.81</v>
      </c>
      <c r="AO6" s="35" t="str">
        <f t="shared" si="5"/>
        <v>-</v>
      </c>
      <c r="AP6" s="35" t="str">
        <f t="shared" si="5"/>
        <v>-</v>
      </c>
      <c r="AQ6" s="35" t="str">
        <f t="shared" si="5"/>
        <v>-</v>
      </c>
      <c r="AR6" s="35" t="str">
        <f t="shared" si="5"/>
        <v>-</v>
      </c>
      <c r="AS6" s="35">
        <f t="shared" si="5"/>
        <v>101.24</v>
      </c>
      <c r="AT6" s="34" t="str">
        <f>IF(AT7="","",IF(AT7="-","【-】","【"&amp;SUBSTITUTE(TEXT(AT7,"#,##0.00"),"-","△")&amp;"】"))</f>
        <v>【121.19】</v>
      </c>
      <c r="AU6" s="35" t="str">
        <f>IF(AU7="",NA(),AU7)</f>
        <v>-</v>
      </c>
      <c r="AV6" s="35" t="str">
        <f t="shared" ref="AV6:BD6" si="6">IF(AV7="",NA(),AV7)</f>
        <v>-</v>
      </c>
      <c r="AW6" s="35" t="str">
        <f t="shared" si="6"/>
        <v>-</v>
      </c>
      <c r="AX6" s="35" t="str">
        <f t="shared" si="6"/>
        <v>-</v>
      </c>
      <c r="AY6" s="35">
        <f t="shared" si="6"/>
        <v>14.49</v>
      </c>
      <c r="AZ6" s="35" t="str">
        <f t="shared" si="6"/>
        <v>-</v>
      </c>
      <c r="BA6" s="35" t="str">
        <f t="shared" si="6"/>
        <v>-</v>
      </c>
      <c r="BB6" s="35" t="str">
        <f t="shared" si="6"/>
        <v>-</v>
      </c>
      <c r="BC6" s="35" t="str">
        <f t="shared" si="6"/>
        <v>-</v>
      </c>
      <c r="BD6" s="35">
        <f t="shared" si="6"/>
        <v>37.24</v>
      </c>
      <c r="BE6" s="34" t="str">
        <f>IF(BE7="","",IF(BE7="-","【-】","【"&amp;SUBSTITUTE(TEXT(BE7,"#,##0.00"),"-","△")&amp;"】"))</f>
        <v>【32.80】</v>
      </c>
      <c r="BF6" s="35" t="str">
        <f>IF(BF7="",NA(),BF7)</f>
        <v>-</v>
      </c>
      <c r="BG6" s="35" t="str">
        <f t="shared" ref="BG6:BO6" si="7">IF(BG7="",NA(),BG7)</f>
        <v>-</v>
      </c>
      <c r="BH6" s="35" t="str">
        <f t="shared" si="7"/>
        <v>-</v>
      </c>
      <c r="BI6" s="35" t="str">
        <f t="shared" si="7"/>
        <v>-</v>
      </c>
      <c r="BJ6" s="35">
        <f t="shared" si="7"/>
        <v>4.7</v>
      </c>
      <c r="BK6" s="35" t="str">
        <f t="shared" si="7"/>
        <v>-</v>
      </c>
      <c r="BL6" s="35" t="str">
        <f t="shared" si="7"/>
        <v>-</v>
      </c>
      <c r="BM6" s="35" t="str">
        <f t="shared" si="7"/>
        <v>-</v>
      </c>
      <c r="BN6" s="35" t="str">
        <f t="shared" si="7"/>
        <v>-</v>
      </c>
      <c r="BO6" s="35">
        <f t="shared" si="7"/>
        <v>783.8</v>
      </c>
      <c r="BP6" s="34" t="str">
        <f>IF(BP7="","",IF(BP7="-","【-】","【"&amp;SUBSTITUTE(TEXT(BP7,"#,##0.00"),"-","△")&amp;"】"))</f>
        <v>【832.52】</v>
      </c>
      <c r="BQ6" s="35" t="str">
        <f>IF(BQ7="",NA(),BQ7)</f>
        <v>-</v>
      </c>
      <c r="BR6" s="35" t="str">
        <f t="shared" ref="BR6:BZ6" si="8">IF(BR7="",NA(),BR7)</f>
        <v>-</v>
      </c>
      <c r="BS6" s="35" t="str">
        <f t="shared" si="8"/>
        <v>-</v>
      </c>
      <c r="BT6" s="35" t="str">
        <f t="shared" si="8"/>
        <v>-</v>
      </c>
      <c r="BU6" s="35">
        <f t="shared" si="8"/>
        <v>84.58</v>
      </c>
      <c r="BV6" s="35" t="str">
        <f t="shared" si="8"/>
        <v>-</v>
      </c>
      <c r="BW6" s="35" t="str">
        <f t="shared" si="8"/>
        <v>-</v>
      </c>
      <c r="BX6" s="35" t="str">
        <f t="shared" si="8"/>
        <v>-</v>
      </c>
      <c r="BY6" s="35" t="str">
        <f t="shared" si="8"/>
        <v>-</v>
      </c>
      <c r="BZ6" s="35">
        <f t="shared" si="8"/>
        <v>68.11</v>
      </c>
      <c r="CA6" s="34" t="str">
        <f>IF(CA7="","",IF(CA7="-","【-】","【"&amp;SUBSTITUTE(TEXT(CA7,"#,##0.00"),"-","△")&amp;"】"))</f>
        <v>【60.94】</v>
      </c>
      <c r="CB6" s="35" t="str">
        <f>IF(CB7="",NA(),CB7)</f>
        <v>-</v>
      </c>
      <c r="CC6" s="35" t="str">
        <f t="shared" ref="CC6:CK6" si="9">IF(CC7="",NA(),CC7)</f>
        <v>-</v>
      </c>
      <c r="CD6" s="35" t="str">
        <f t="shared" si="9"/>
        <v>-</v>
      </c>
      <c r="CE6" s="35" t="str">
        <f t="shared" si="9"/>
        <v>-</v>
      </c>
      <c r="CF6" s="35">
        <f t="shared" si="9"/>
        <v>193.91</v>
      </c>
      <c r="CG6" s="35" t="str">
        <f t="shared" si="9"/>
        <v>-</v>
      </c>
      <c r="CH6" s="35" t="str">
        <f t="shared" si="9"/>
        <v>-</v>
      </c>
      <c r="CI6" s="35" t="str">
        <f t="shared" si="9"/>
        <v>-</v>
      </c>
      <c r="CJ6" s="35" t="str">
        <f t="shared" si="9"/>
        <v>-</v>
      </c>
      <c r="CK6" s="35">
        <f t="shared" si="9"/>
        <v>222.41</v>
      </c>
      <c r="CL6" s="34" t="str">
        <f>IF(CL7="","",IF(CL7="-","【-】","【"&amp;SUBSTITUTE(TEXT(CL7,"#,##0.00"),"-","△")&amp;"】"))</f>
        <v>【253.04】</v>
      </c>
      <c r="CM6" s="35" t="str">
        <f>IF(CM7="",NA(),CM7)</f>
        <v>-</v>
      </c>
      <c r="CN6" s="35" t="str">
        <f t="shared" ref="CN6:CV6" si="10">IF(CN7="",NA(),CN7)</f>
        <v>-</v>
      </c>
      <c r="CO6" s="35" t="str">
        <f t="shared" si="10"/>
        <v>-</v>
      </c>
      <c r="CP6" s="35" t="str">
        <f t="shared" si="10"/>
        <v>-</v>
      </c>
      <c r="CQ6" s="34">
        <f t="shared" si="10"/>
        <v>0</v>
      </c>
      <c r="CR6" s="35" t="str">
        <f t="shared" si="10"/>
        <v>-</v>
      </c>
      <c r="CS6" s="35" t="str">
        <f t="shared" si="10"/>
        <v>-</v>
      </c>
      <c r="CT6" s="35" t="str">
        <f t="shared" si="10"/>
        <v>-</v>
      </c>
      <c r="CU6" s="35" t="str">
        <f t="shared" si="10"/>
        <v>-</v>
      </c>
      <c r="CV6" s="35">
        <f t="shared" si="10"/>
        <v>55.26</v>
      </c>
      <c r="CW6" s="34" t="str">
        <f>IF(CW7="","",IF(CW7="-","【-】","【"&amp;SUBSTITUTE(TEXT(CW7,"#,##0.00"),"-","△")&amp;"】"))</f>
        <v>【54.84】</v>
      </c>
      <c r="CX6" s="35" t="str">
        <f>IF(CX7="",NA(),CX7)</f>
        <v>-</v>
      </c>
      <c r="CY6" s="35" t="str">
        <f t="shared" ref="CY6:DG6" si="11">IF(CY7="",NA(),CY7)</f>
        <v>-</v>
      </c>
      <c r="CZ6" s="35" t="str">
        <f t="shared" si="11"/>
        <v>-</v>
      </c>
      <c r="DA6" s="35" t="str">
        <f t="shared" si="11"/>
        <v>-</v>
      </c>
      <c r="DB6" s="35">
        <f t="shared" si="11"/>
        <v>91.49</v>
      </c>
      <c r="DC6" s="35" t="str">
        <f t="shared" si="11"/>
        <v>-</v>
      </c>
      <c r="DD6" s="35" t="str">
        <f t="shared" si="11"/>
        <v>-</v>
      </c>
      <c r="DE6" s="35" t="str">
        <f t="shared" si="11"/>
        <v>-</v>
      </c>
      <c r="DF6" s="35" t="str">
        <f t="shared" si="11"/>
        <v>-</v>
      </c>
      <c r="DG6" s="35">
        <f t="shared" si="11"/>
        <v>90.52</v>
      </c>
      <c r="DH6" s="34" t="str">
        <f>IF(DH7="","",IF(DH7="-","【-】","【"&amp;SUBSTITUTE(TEXT(DH7,"#,##0.00"),"-","△")&amp;"】"))</f>
        <v>【86.60】</v>
      </c>
      <c r="DI6" s="35" t="str">
        <f>IF(DI7="",NA(),DI7)</f>
        <v>-</v>
      </c>
      <c r="DJ6" s="35" t="str">
        <f t="shared" ref="DJ6:DR6" si="12">IF(DJ7="",NA(),DJ7)</f>
        <v>-</v>
      </c>
      <c r="DK6" s="35" t="str">
        <f t="shared" si="12"/>
        <v>-</v>
      </c>
      <c r="DL6" s="35" t="str">
        <f t="shared" si="12"/>
        <v>-</v>
      </c>
      <c r="DM6" s="35">
        <f t="shared" si="12"/>
        <v>3.84</v>
      </c>
      <c r="DN6" s="35" t="str">
        <f t="shared" si="12"/>
        <v>-</v>
      </c>
      <c r="DO6" s="35" t="str">
        <f t="shared" si="12"/>
        <v>-</v>
      </c>
      <c r="DP6" s="35" t="str">
        <f t="shared" si="12"/>
        <v>-</v>
      </c>
      <c r="DQ6" s="35" t="str">
        <f t="shared" si="12"/>
        <v>-</v>
      </c>
      <c r="DR6" s="35">
        <f t="shared" si="12"/>
        <v>24.8</v>
      </c>
      <c r="DS6" s="34" t="str">
        <f>IF(DS7="","",IF(DS7="-","【-】","【"&amp;SUBSTITUTE(TEXT(DS7,"#,##0.00"),"-","△")&amp;"】"))</f>
        <v>【22.21】</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0.02</v>
      </c>
      <c r="EO6" s="34" t="str">
        <f>IF(EO7="","",IF(EO7="-","【-】","【"&amp;SUBSTITUTE(TEXT(EO7,"#,##0.00"),"-","△")&amp;"】"))</f>
        <v>【0.16】</v>
      </c>
    </row>
    <row r="7" spans="1:148" s="36" customFormat="1" x14ac:dyDescent="0.15">
      <c r="A7" s="28"/>
      <c r="B7" s="37">
        <v>2020</v>
      </c>
      <c r="C7" s="37">
        <v>174637</v>
      </c>
      <c r="D7" s="37">
        <v>46</v>
      </c>
      <c r="E7" s="37">
        <v>17</v>
      </c>
      <c r="F7" s="37">
        <v>5</v>
      </c>
      <c r="G7" s="37">
        <v>0</v>
      </c>
      <c r="H7" s="37" t="s">
        <v>96</v>
      </c>
      <c r="I7" s="37" t="s">
        <v>97</v>
      </c>
      <c r="J7" s="37" t="s">
        <v>98</v>
      </c>
      <c r="K7" s="37" t="s">
        <v>99</v>
      </c>
      <c r="L7" s="37" t="s">
        <v>100</v>
      </c>
      <c r="M7" s="37" t="s">
        <v>101</v>
      </c>
      <c r="N7" s="38" t="s">
        <v>102</v>
      </c>
      <c r="O7" s="38">
        <v>56.69</v>
      </c>
      <c r="P7" s="38">
        <v>19.059999999999999</v>
      </c>
      <c r="Q7" s="38">
        <v>62.87</v>
      </c>
      <c r="R7" s="38">
        <v>3300</v>
      </c>
      <c r="S7" s="38">
        <v>16516</v>
      </c>
      <c r="T7" s="38">
        <v>273.27</v>
      </c>
      <c r="U7" s="38">
        <v>60.44</v>
      </c>
      <c r="V7" s="38">
        <v>3115</v>
      </c>
      <c r="W7" s="38">
        <v>3.93</v>
      </c>
      <c r="X7" s="38">
        <v>792.62</v>
      </c>
      <c r="Y7" s="38" t="s">
        <v>102</v>
      </c>
      <c r="Z7" s="38" t="s">
        <v>102</v>
      </c>
      <c r="AA7" s="38" t="s">
        <v>102</v>
      </c>
      <c r="AB7" s="38" t="s">
        <v>102</v>
      </c>
      <c r="AC7" s="38">
        <v>98.28</v>
      </c>
      <c r="AD7" s="38" t="s">
        <v>102</v>
      </c>
      <c r="AE7" s="38" t="s">
        <v>102</v>
      </c>
      <c r="AF7" s="38" t="s">
        <v>102</v>
      </c>
      <c r="AG7" s="38" t="s">
        <v>102</v>
      </c>
      <c r="AH7" s="38">
        <v>103.09</v>
      </c>
      <c r="AI7" s="38">
        <v>104.99</v>
      </c>
      <c r="AJ7" s="38" t="s">
        <v>102</v>
      </c>
      <c r="AK7" s="38" t="s">
        <v>102</v>
      </c>
      <c r="AL7" s="38" t="s">
        <v>102</v>
      </c>
      <c r="AM7" s="38" t="s">
        <v>102</v>
      </c>
      <c r="AN7" s="38">
        <v>64.81</v>
      </c>
      <c r="AO7" s="38" t="s">
        <v>102</v>
      </c>
      <c r="AP7" s="38" t="s">
        <v>102</v>
      </c>
      <c r="AQ7" s="38" t="s">
        <v>102</v>
      </c>
      <c r="AR7" s="38" t="s">
        <v>102</v>
      </c>
      <c r="AS7" s="38">
        <v>101.24</v>
      </c>
      <c r="AT7" s="38">
        <v>121.19</v>
      </c>
      <c r="AU7" s="38" t="s">
        <v>102</v>
      </c>
      <c r="AV7" s="38" t="s">
        <v>102</v>
      </c>
      <c r="AW7" s="38" t="s">
        <v>102</v>
      </c>
      <c r="AX7" s="38" t="s">
        <v>102</v>
      </c>
      <c r="AY7" s="38">
        <v>14.49</v>
      </c>
      <c r="AZ7" s="38" t="s">
        <v>102</v>
      </c>
      <c r="BA7" s="38" t="s">
        <v>102</v>
      </c>
      <c r="BB7" s="38" t="s">
        <v>102</v>
      </c>
      <c r="BC7" s="38" t="s">
        <v>102</v>
      </c>
      <c r="BD7" s="38">
        <v>37.24</v>
      </c>
      <c r="BE7" s="38">
        <v>32.799999999999997</v>
      </c>
      <c r="BF7" s="38" t="s">
        <v>102</v>
      </c>
      <c r="BG7" s="38" t="s">
        <v>102</v>
      </c>
      <c r="BH7" s="38" t="s">
        <v>102</v>
      </c>
      <c r="BI7" s="38" t="s">
        <v>102</v>
      </c>
      <c r="BJ7" s="38">
        <v>4.7</v>
      </c>
      <c r="BK7" s="38" t="s">
        <v>102</v>
      </c>
      <c r="BL7" s="38" t="s">
        <v>102</v>
      </c>
      <c r="BM7" s="38" t="s">
        <v>102</v>
      </c>
      <c r="BN7" s="38" t="s">
        <v>102</v>
      </c>
      <c r="BO7" s="38">
        <v>783.8</v>
      </c>
      <c r="BP7" s="38">
        <v>832.52</v>
      </c>
      <c r="BQ7" s="38" t="s">
        <v>102</v>
      </c>
      <c r="BR7" s="38" t="s">
        <v>102</v>
      </c>
      <c r="BS7" s="38" t="s">
        <v>102</v>
      </c>
      <c r="BT7" s="38" t="s">
        <v>102</v>
      </c>
      <c r="BU7" s="38">
        <v>84.58</v>
      </c>
      <c r="BV7" s="38" t="s">
        <v>102</v>
      </c>
      <c r="BW7" s="38" t="s">
        <v>102</v>
      </c>
      <c r="BX7" s="38" t="s">
        <v>102</v>
      </c>
      <c r="BY7" s="38" t="s">
        <v>102</v>
      </c>
      <c r="BZ7" s="38">
        <v>68.11</v>
      </c>
      <c r="CA7" s="38">
        <v>60.94</v>
      </c>
      <c r="CB7" s="38" t="s">
        <v>102</v>
      </c>
      <c r="CC7" s="38" t="s">
        <v>102</v>
      </c>
      <c r="CD7" s="38" t="s">
        <v>102</v>
      </c>
      <c r="CE7" s="38" t="s">
        <v>102</v>
      </c>
      <c r="CF7" s="38">
        <v>193.91</v>
      </c>
      <c r="CG7" s="38" t="s">
        <v>102</v>
      </c>
      <c r="CH7" s="38" t="s">
        <v>102</v>
      </c>
      <c r="CI7" s="38" t="s">
        <v>102</v>
      </c>
      <c r="CJ7" s="38" t="s">
        <v>102</v>
      </c>
      <c r="CK7" s="38">
        <v>222.41</v>
      </c>
      <c r="CL7" s="38">
        <v>253.04</v>
      </c>
      <c r="CM7" s="38" t="s">
        <v>102</v>
      </c>
      <c r="CN7" s="38" t="s">
        <v>102</v>
      </c>
      <c r="CO7" s="38" t="s">
        <v>102</v>
      </c>
      <c r="CP7" s="38" t="s">
        <v>102</v>
      </c>
      <c r="CQ7" s="38">
        <v>0</v>
      </c>
      <c r="CR7" s="38" t="s">
        <v>102</v>
      </c>
      <c r="CS7" s="38" t="s">
        <v>102</v>
      </c>
      <c r="CT7" s="38" t="s">
        <v>102</v>
      </c>
      <c r="CU7" s="38" t="s">
        <v>102</v>
      </c>
      <c r="CV7" s="38">
        <v>55.26</v>
      </c>
      <c r="CW7" s="38">
        <v>54.84</v>
      </c>
      <c r="CX7" s="38" t="s">
        <v>102</v>
      </c>
      <c r="CY7" s="38" t="s">
        <v>102</v>
      </c>
      <c r="CZ7" s="38" t="s">
        <v>102</v>
      </c>
      <c r="DA7" s="38" t="s">
        <v>102</v>
      </c>
      <c r="DB7" s="38">
        <v>91.49</v>
      </c>
      <c r="DC7" s="38" t="s">
        <v>102</v>
      </c>
      <c r="DD7" s="38" t="s">
        <v>102</v>
      </c>
      <c r="DE7" s="38" t="s">
        <v>102</v>
      </c>
      <c r="DF7" s="38" t="s">
        <v>102</v>
      </c>
      <c r="DG7" s="38">
        <v>90.52</v>
      </c>
      <c r="DH7" s="38">
        <v>86.6</v>
      </c>
      <c r="DI7" s="38" t="s">
        <v>102</v>
      </c>
      <c r="DJ7" s="38" t="s">
        <v>102</v>
      </c>
      <c r="DK7" s="38" t="s">
        <v>102</v>
      </c>
      <c r="DL7" s="38" t="s">
        <v>102</v>
      </c>
      <c r="DM7" s="38">
        <v>3.84</v>
      </c>
      <c r="DN7" s="38" t="s">
        <v>102</v>
      </c>
      <c r="DO7" s="38" t="s">
        <v>102</v>
      </c>
      <c r="DP7" s="38" t="s">
        <v>102</v>
      </c>
      <c r="DQ7" s="38" t="s">
        <v>102</v>
      </c>
      <c r="DR7" s="38">
        <v>24.8</v>
      </c>
      <c r="DS7" s="38">
        <v>22.21</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0.02</v>
      </c>
      <c r="EO7" s="38">
        <v>0.16</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111</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2022-01-25T02:33:25Z</cp:lastPrinted>
  <dcterms:created xsi:type="dcterms:W3CDTF">2021-12-03T07:31:38Z</dcterms:created>
  <dcterms:modified xsi:type="dcterms:W3CDTF">2022-01-28T01:13:00Z</dcterms:modified>
  <cp:category/>
</cp:coreProperties>
</file>