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f/kv/mO8mKc/iadOlJtSjMi4502dFiwiMEgYl8G1Atlv3cv3NA4JWLzzB1jq1MMFoZS2V2L+DKPKXzlapHve0g==" workbookSaltValue="hhRsdw7MOYq+qCVZELS1VA==" workbookSpinCount="100000" lockStructure="1"/>
  <bookViews>
    <workbookView xWindow="0" yWindow="0" windowWidth="28800" windowHeight="121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<sst xmlns="http://schemas.openxmlformats.org/spreadsheetml/2006/main" count="228" uniqueCount="113">
  <si>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</si>
  <si>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</si>
  <si>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</si>
  <si>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</si>
  <si>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</si>
  <si>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</si>
  <si>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</si>
  <si>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</si>
  <si>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</si>
  <si>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</si>
  <si>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</si>
  <si>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</si>
  <si>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</si>
  <si>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</si>
  <si>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</si>
  <si>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</si>
  <si>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</si>
  <si>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</si>
  <si>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</si>
  <si>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</si>
  <si>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</si>
  <si>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</si>
  <si>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</si>
  <si>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</si>
  <si>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</si>
  <si>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</si>
  <si>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</si>
  <si>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</si>
  <si>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</si>
  <si>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</si>
  <si>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</si>
  <si>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</si>
  <si>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</si>
  <si>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</si>
  <si>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</si>
  <si>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</si>
  <si>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</si>
  <si>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</si>
  <si>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</si>
  <si>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</si>
  <si>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</si>
  <si>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</si>
  <si>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</si>
  <si>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</si>
  <si>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</si>
  <si>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</si>
  <si>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</si>
  <si>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</si>
  <si>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</si>
  <si>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</si>
  <si>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</si>
  <si>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</si>
  <si>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</si>
  <si>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</si>
  <si>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</si>
  <si>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</si>
  <si>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</si>
  <si>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</si>
  <si>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</si>
  <si>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</si>
  <si>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</si>
  <si>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</si>
  <si>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</si>
  <si>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</si>
  <si>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</si>
  <si>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</si>
  <si>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</si>
  <si>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</si>
  <si>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</si>
  <si>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</si>
  <si>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</si>
  <si>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</si>
  <si>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</si>
  <si>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</si>
  <si>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</si>
  <si>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</si>
  <si>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</si>
  <si>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</si>
  <si>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</si>
  <si>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</si>
  <si>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</si>
  <si>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</si>
  <si>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</si>
  <si>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</si>
  <si>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</si>
  <si>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</si>
  <si>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</si>
  <si>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</si>
  <si>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</si>
  <si>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</si>
  <si>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</si>
  <si>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</si>
  <si>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</si>
  <si>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</si>
  <si>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水道事業</t>
  </si>
  <si>
    <t>末端給水事業</t>
  </si>
  <si>
    <t>A1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</si>
  <si>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</si>
  <si>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</si>
  <si>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</si>
  <si>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</si>
  <si>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</si>
  <si>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</si>
  <si>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</si>
  <si>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</si>
  <si>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</si>
  <si>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</si>
  <si>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</si>
  <si>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</si>
  <si>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</si>
  <si>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は概ね健全なレベルにあると言えるが、料金収入の減少が見込まれることや、施設及び管路の老朽化が進み、更新投資のための資金需要が増加することが予想され、健全性の低下が懸念される。今後は、施設のダウンサイジングの推進などを通じ、経営の効率性を一層高めるよう努めていく。</t>
  </si>
  <si>
    <t>　経常収支比率については、黒字を示す100％以上を維持しているが、令和２年度については、新型コロナウイルス感染症が地域経済に影響を及ぼしている状況を踏まえ、市民生活や経済活動を支援するため、水道料金の基本料金を４か月間減免したことから、類似団体平均を下回った。また、費用の効率性を表す給水原価については、類似団体平均値を約16～20円下回っている。水需要の減少から給水収益の減少が見込まれる中、今後とも経費の縮減を図り、黒字の確保に努めていく。
　このほか、施設の更新などにあたって、自己資金の活用により企業債の発行を極力抑えてきたことから、給水収益に対する企業債残高の割合は、類似団体平均に比べ、極めて低い数値となっている。
　一方、施設の効率性を表す⑦施設利用率は、類似団体平均を大きく下回っており、施設の一部が遊休化していることを示している。これは、水道水を、自己の浄水施設で製造しているほか、水需要が減少する中にあっても、石川県から一定量を購入することとなっているため、自己施設の稼働率を下げて調整していることによるもので、今後の水需要を見極めながら、施設規模の見直し等を図る必要があると考えている。</t>
    <rPh sb="415" eb="418">
      <t>イシカワケン</t>
    </rPh>
    <phoneticPr fontId="4"/>
  </si>
  <si>
    <t>　本市水道事業の施設については、設置してから数十年を経過したものが多く、法定耐用年数（40年）を経過した管路の割合も年々増加傾向にある。ただし、本市が主に採用しているダクタイル鋳鉄管は、条件によっては耐用年数を超えて使用できるとされており、有収率を見ても、管路の健全度が比較的高いことから、老朽化の度合いを考慮しながら、計画的な更新を進めることとしている。
　現在は、口径の大きい基幹的な管路を中心に、耐震性に劣る水道管の更新を優先して行っているが、今後の料金収入の減少を見据え、AIやIoT等最新技術を活用した、アセットマネジメントの強化・高度化などにより、効率的な更新に努めていく。</t>
    <rPh sb="246" eb="247">
      <t>トウ</t>
    </rPh>
    <rPh sb="247" eb="251">
      <t>サイシンギジュツ</t>
    </rPh>
    <rPh sb="252" eb="254">
      <t>カツヨウ</t>
    </rPh>
    <rPh sb="271" eb="274">
      <t>コウドカ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</si>
</sst>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0.76</c:v>
                </c:pt>
                <c:pt idx="2">
                  <c:v>0.82</c:v>
                </c:pt>
                <c:pt idx="3">
                  <c:v>0.44</c:v>
                </c:pt>
                <c:pt idx="4">
                  <c:v>0.51</c:v>
                </c:pt>
              </c:numCache>
            </c:numRef>
          </c:val>
          <c:extLst>
            <c:ext xmlns:c16="http://schemas.microsoft.com/office/drawing/2014/chart" uri="{C3380CC4-5D6E-409C-BE32-E72D297353CC}">
              <c16:uniqueId val="{00000000-7E2A-40FF-A82F-AB3E9A31EC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7E2A-40FF-A82F-AB3E9A31EC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46.48</c:v>
                </c:pt>
                <c:pt idx="1">
                  <c:v>45.68</c:v>
                </c:pt>
                <c:pt idx="2">
                  <c:v>45.47</c:v>
                </c:pt>
                <c:pt idx="3">
                  <c:v>45.75</c:v>
                </c:pt>
                <c:pt idx="4">
                  <c:v>45.14</c:v>
                </c:pt>
              </c:numCache>
            </c:numRef>
          </c:val>
          <c:extLst>
            <c:ext xmlns:c16="http://schemas.microsoft.com/office/drawing/2014/chart" uri="{C3380CC4-5D6E-409C-BE32-E72D297353CC}">
              <c16:uniqueId val="{00000000-2CAB-41D9-9AAC-C5B9388F0D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2CAB-41D9-9AAC-C5B9388F0D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93.51</c:v>
                </c:pt>
                <c:pt idx="1">
                  <c:v>93.22</c:v>
                </c:pt>
                <c:pt idx="2">
                  <c:v>92.6</c:v>
                </c:pt>
                <c:pt idx="3">
                  <c:v>93.48</c:v>
                </c:pt>
                <c:pt idx="4">
                  <c:v>93.45</c:v>
                </c:pt>
              </c:numCache>
            </c:numRef>
          </c:val>
          <c:extLst>
            <c:ext xmlns:c16="http://schemas.microsoft.com/office/drawing/2014/chart" uri="{C3380CC4-5D6E-409C-BE32-E72D297353CC}">
              <c16:uniqueId val="{00000000-9264-4D3A-8544-8A07550B77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9264-4D3A-8544-8A07550B77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120.87</c:v>
                </c:pt>
                <c:pt idx="1">
                  <c:v>118.62</c:v>
                </c:pt>
                <c:pt idx="2">
                  <c:v>115.8</c:v>
                </c:pt>
                <c:pt idx="3">
                  <c:v>100.64</c:v>
                </c:pt>
                <c:pt idx="4">
                  <c:v>110.28</c:v>
                </c:pt>
              </c:numCache>
            </c:numRef>
          </c:val>
          <c:extLst>
            <c:ext xmlns:c16="http://schemas.microsoft.com/office/drawing/2014/chart" uri="{C3380CC4-5D6E-409C-BE32-E72D297353CC}">
              <c16:uniqueId val="{00000000-7246-42D3-A9EB-06F6440C7A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7246-42D3-A9EB-06F6440C7A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51.5</c:v>
                </c:pt>
                <c:pt idx="1">
                  <c:v>52.32</c:v>
                </c:pt>
                <c:pt idx="2">
                  <c:v>51.27</c:v>
                </c:pt>
                <c:pt idx="3">
                  <c:v>51.85</c:v>
                </c:pt>
                <c:pt idx="4">
                  <c:v>52.82</c:v>
                </c:pt>
              </c:numCache>
            </c:numRef>
          </c:val>
          <c:extLst>
            <c:ext xmlns:c16="http://schemas.microsoft.com/office/drawing/2014/chart" uri="{C3380CC4-5D6E-409C-BE32-E72D297353CC}">
              <c16:uniqueId val="{00000000-6331-49BD-896C-2BA958F578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6331-49BD-896C-2BA958F578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42.19</c:v>
                </c:pt>
                <c:pt idx="1">
                  <c:v>43.54</c:v>
                </c:pt>
                <c:pt idx="2">
                  <c:v>43.67</c:v>
                </c:pt>
                <c:pt idx="3">
                  <c:v>44.9</c:v>
                </c:pt>
                <c:pt idx="4">
                  <c:v>45.85</c:v>
                </c:pt>
              </c:numCache>
            </c:numRef>
          </c:val>
          <c:extLst>
            <c:ext xmlns:c16="http://schemas.microsoft.com/office/drawing/2014/chart" uri="{C3380CC4-5D6E-409C-BE32-E72D297353CC}">
              <c16:uniqueId val="{00000000-5B6A-4CC4-9EAB-CC1D4A1F7C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5B6A-4CC4-9EAB-CC1D4A1F7C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04-48C1-A29D-4ADD5ADD8D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04-48C1-A29D-4ADD5ADD8D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420.4</c:v>
                </c:pt>
                <c:pt idx="1">
                  <c:v>478.97</c:v>
                </c:pt>
                <c:pt idx="2">
                  <c:v>369.27</c:v>
                </c:pt>
                <c:pt idx="3">
                  <c:v>454.42</c:v>
                </c:pt>
                <c:pt idx="4">
                  <c:v>444.33</c:v>
                </c:pt>
              </c:numCache>
            </c:numRef>
          </c:val>
          <c:extLst>
            <c:ext xmlns:c16="http://schemas.microsoft.com/office/drawing/2014/chart" uri="{C3380CC4-5D6E-409C-BE32-E72D297353CC}">
              <c16:uniqueId val="{00000000-55B4-4286-8960-C623089F34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55B4-4286-8960-C623089F34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111.75</c:v>
                </c:pt>
                <c:pt idx="1">
                  <c:v>112</c:v>
                </c:pt>
                <c:pt idx="2">
                  <c:v>124.64</c:v>
                </c:pt>
                <c:pt idx="3">
                  <c:v>151.61000000000001</c:v>
                </c:pt>
                <c:pt idx="4">
                  <c:v>151.01</c:v>
                </c:pt>
              </c:numCache>
            </c:numRef>
          </c:val>
          <c:extLst>
            <c:ext xmlns:c16="http://schemas.microsoft.com/office/drawing/2014/chart" uri="{C3380CC4-5D6E-409C-BE32-E72D297353CC}">
              <c16:uniqueId val="{00000000-8866-45B5-A60F-E800CD47E0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8866-45B5-A60F-E800CD47E0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117.87</c:v>
                </c:pt>
                <c:pt idx="1">
                  <c:v>115.99</c:v>
                </c:pt>
                <c:pt idx="2">
                  <c:v>113.32</c:v>
                </c:pt>
                <c:pt idx="3">
                  <c:v>97.06</c:v>
                </c:pt>
                <c:pt idx="4">
                  <c:v>107.7</c:v>
                </c:pt>
              </c:numCache>
            </c:numRef>
          </c:val>
          <c:extLst>
            <c:ext xmlns:c16="http://schemas.microsoft.com/office/drawing/2014/chart" uri="{C3380CC4-5D6E-409C-BE32-E72D297353CC}">
              <c16:uniqueId val="{00000000-85F4-4AA9-BBEE-3D82EF72A1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85F4-4AA9-BBEE-3D82EF72A1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131.35</c:v>
                </c:pt>
                <c:pt idx="1">
                  <c:v>133.07</c:v>
                </c:pt>
                <c:pt idx="2">
                  <c:v>136.37</c:v>
                </c:pt>
                <c:pt idx="3">
                  <c:v>135.58000000000001</c:v>
                </c:pt>
                <c:pt idx="4">
                  <c:v>139.99</c:v>
                </c:pt>
              </c:numCache>
            </c:numRef>
          </c:val>
          <c:extLst>
            <c:ext xmlns:c16="http://schemas.microsoft.com/office/drawing/2014/chart" uri="{C3380CC4-5D6E-409C-BE32-E72D297353CC}">
              <c16:uniqueId val="{00000000-96BF-481A-BD53-D846374D5A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96BF-481A-BD53-D846374D5A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金沢市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 その他</v>
      </c>
      <c r="AE8" s="44"/>
      <c r="AF8" s="44"/>
      <c r="AG8" s="44"/>
      <c r="AH8" s="44"/>
      <c r="AI8" s="44"/>
      <c r="AJ8" s="44"/>
      <c r="AK8" s="2"/>
      <c r="AL8" s="45">
        <f>データ!$R$6</f>
        <v>448702</v>
      </c>
      <c r="AM8" s="45"/>
      <c r="AN8" s="45"/>
      <c r="AO8" s="45"/>
      <c r="AP8" s="45"/>
      <c r="AQ8" s="45"/>
      <c r="AR8" s="45"/>
      <c r="AS8" s="45"/>
      <c r="AT8" s="46">
        <f>データ!$S$6</f>
        <v>468.81</v>
      </c>
      <c r="AU8" s="47"/>
      <c r="AV8" s="47"/>
      <c r="AW8" s="47"/>
      <c r="AX8" s="47"/>
      <c r="AY8" s="47"/>
      <c r="AZ8" s="47"/>
      <c r="BA8" s="47"/>
      <c r="BB8" s="48">
        <f>データ!$T$6</f>
        <v>957.11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82.87</v>
      </c>
      <c r="J10" s="47"/>
      <c r="K10" s="47"/>
      <c r="L10" s="47"/>
      <c r="M10" s="47"/>
      <c r="N10" s="47"/>
      <c r="O10" s="81"/>
      <c r="P10" s="48">
        <f>データ!$P$6</f>
        <v>99.62</v>
      </c>
      <c r="Q10" s="48"/>
      <c r="R10" s="48"/>
      <c r="S10" s="48"/>
      <c r="T10" s="48"/>
      <c r="U10" s="48"/>
      <c r="V10" s="48"/>
      <c r="W10" s="45">
        <f>データ!$Q$6</f>
        <v>2684</v>
      </c>
      <c r="X10" s="45"/>
      <c r="Y10" s="45"/>
      <c r="Z10" s="45"/>
      <c r="AA10" s="45"/>
      <c r="AB10" s="45"/>
      <c r="AC10" s="45"/>
      <c r="AD10" s="2"/>
      <c r="AE10" s="2"/>
      <c r="AF10" s="2"/>
      <c r="AG10" s="2"/>
      <c r="AH10" s="2"/>
      <c r="AI10" s="2"/>
      <c r="AJ10" s="2"/>
      <c r="AK10" s="2"/>
      <c r="AL10" s="45">
        <f>データ!$U$6</f>
        <v>445492</v>
      </c>
      <c r="AM10" s="45"/>
      <c r="AN10" s="45"/>
      <c r="AO10" s="45"/>
      <c r="AP10" s="45"/>
      <c r="AQ10" s="45"/>
      <c r="AR10" s="45"/>
      <c r="AS10" s="45"/>
      <c r="AT10" s="46">
        <f>データ!$V$6</f>
        <v>125.97</v>
      </c>
      <c r="AU10" s="47"/>
      <c r="AV10" s="47"/>
      <c r="AW10" s="47"/>
      <c r="AX10" s="47"/>
      <c r="AY10" s="47"/>
      <c r="AZ10" s="47"/>
      <c r="BA10" s="47"/>
      <c r="BB10" s="48">
        <f>データ!$W$6</f>
        <v>3536.49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qNuei8gwUYK9ejhPRX3u721oJv9E9JQabk3Q5LfWy8HYwm1B7VrYdk+Eol8BJk1g1QI50ufy0YPSglD5fxiZg==" saltValue="BeoB0ep3kqWQhHoli+36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172014</v>
      </c>
      <c r="D6" s="20">
        <f t="shared" si="3"/>
        <v>46</v>
      </c>
      <c r="E6" s="20">
        <f t="shared" si="3"/>
        <v>1</v>
      </c>
      <c r="F6" s="20">
        <f t="shared" si="3"/>
        <v>0</v>
      </c>
      <c r="G6" s="20">
        <f t="shared" si="3"/>
        <v>1</v>
      </c>
      <c r="H6" s="20" t="str">
        <f t="shared" si="3"/>
        <v>石川県　金沢市</v>
      </c>
      <c r="I6" s="20" t="str">
        <f t="shared" si="3"/>
        <v>法適用</v>
      </c>
      <c r="J6" s="20" t="str">
        <f t="shared" si="3"/>
        <v>水道事業</v>
      </c>
      <c r="K6" s="20" t="str">
        <f t="shared" si="3"/>
        <v>末端給水事業</v>
      </c>
      <c r="L6" s="20" t="str">
        <f t="shared" si="3"/>
        <v>A1</v>
      </c>
      <c r="M6" s="20" t="str">
        <f t="shared" si="3"/>
        <v>自治体職員 その他</v>
      </c>
      <c r="N6" s="21" t="str">
        <f t="shared" si="3"/>
        <v>-</v>
      </c>
      <c r="O6" s="21">
        <f t="shared" si="3"/>
        <v>82.87</v>
      </c>
      <c r="P6" s="21">
        <f t="shared" si="3"/>
        <v>99.62</v>
      </c>
      <c r="Q6" s="21">
        <f t="shared" si="3"/>
        <v>2684</v>
      </c>
      <c r="R6" s="21">
        <f t="shared" si="3"/>
        <v>448702</v>
      </c>
      <c r="S6" s="21">
        <f t="shared" si="3"/>
        <v>468.81</v>
      </c>
      <c r="T6" s="21">
        <f t="shared" si="3"/>
        <v>957.11</v>
      </c>
      <c r="U6" s="21">
        <f t="shared" si="3"/>
        <v>445492</v>
      </c>
      <c r="V6" s="21">
        <f t="shared" si="3"/>
        <v>125.97</v>
      </c>
      <c r="W6" s="21">
        <f t="shared" si="3"/>
        <v>3536.49</v>
      </c>
      <c r="X6" s="22">
        <f>IF(X7="",NA(),X7)</f>
        <v>120.87</v>
      </c>
      <c r="Y6" s="22">
        <f t="shared" ref="Y6:AG6" si="4">IF(Y7="",NA(),Y7)</f>
        <v>118.62</v>
      </c>
      <c r="Z6" s="22">
        <f t="shared" si="4"/>
        <v>115.8</v>
      </c>
      <c r="AA6" s="22">
        <f t="shared" si="4"/>
        <v>100.64</v>
      </c>
      <c r="AB6" s="22">
        <f t="shared" si="4"/>
        <v>110.28</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420.4</v>
      </c>
      <c r="AU6" s="22">
        <f t="shared" ref="AU6:BC6" si="6">IF(AU7="",NA(),AU7)</f>
        <v>478.97</v>
      </c>
      <c r="AV6" s="22">
        <f t="shared" si="6"/>
        <v>369.27</v>
      </c>
      <c r="AW6" s="22">
        <f t="shared" si="6"/>
        <v>454.42</v>
      </c>
      <c r="AX6" s="22">
        <f t="shared" si="6"/>
        <v>444.33</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111.75</v>
      </c>
      <c r="BF6" s="22">
        <f t="shared" ref="BF6:BN6" si="7">IF(BF7="",NA(),BF7)</f>
        <v>112</v>
      </c>
      <c r="BG6" s="22">
        <f t="shared" si="7"/>
        <v>124.64</v>
      </c>
      <c r="BH6" s="22">
        <f t="shared" si="7"/>
        <v>151.61000000000001</v>
      </c>
      <c r="BI6" s="22">
        <f t="shared" si="7"/>
        <v>151.01</v>
      </c>
      <c r="BJ6" s="22">
        <f t="shared" si="7"/>
        <v>258.63</v>
      </c>
      <c r="BK6" s="22">
        <f t="shared" si="7"/>
        <v>255.12</v>
      </c>
      <c r="BL6" s="22">
        <f t="shared" si="7"/>
        <v>254.19</v>
      </c>
      <c r="BM6" s="22">
        <f t="shared" si="7"/>
        <v>259.56</v>
      </c>
      <c r="BN6" s="22">
        <f t="shared" si="7"/>
        <v>248.92</v>
      </c>
      <c r="BO6" s="21" t="str">
        <f>IF(BO7="","",IF(BO7="-","【-】","【"&amp;SUBSTITUTE(TEXT(BO7,"#,##0.00"),"-","△")&amp;"】"))</f>
        <v>【265.16】</v>
      </c>
      <c r="BP6" s="22">
        <f>IF(BP7="",NA(),BP7)</f>
        <v>117.87</v>
      </c>
      <c r="BQ6" s="22">
        <f t="shared" ref="BQ6:BY6" si="8">IF(BQ7="",NA(),BQ7)</f>
        <v>115.99</v>
      </c>
      <c r="BR6" s="22">
        <f t="shared" si="8"/>
        <v>113.32</v>
      </c>
      <c r="BS6" s="22">
        <f t="shared" si="8"/>
        <v>97.06</v>
      </c>
      <c r="BT6" s="22">
        <f t="shared" si="8"/>
        <v>107.7</v>
      </c>
      <c r="BU6" s="22">
        <f t="shared" si="8"/>
        <v>110.3</v>
      </c>
      <c r="BV6" s="22">
        <f t="shared" si="8"/>
        <v>109.12</v>
      </c>
      <c r="BW6" s="22">
        <f t="shared" si="8"/>
        <v>107.42</v>
      </c>
      <c r="BX6" s="22">
        <f t="shared" si="8"/>
        <v>105.07</v>
      </c>
      <c r="BY6" s="22">
        <f t="shared" si="8"/>
        <v>107.54</v>
      </c>
      <c r="BZ6" s="21" t="str">
        <f>IF(BZ7="","",IF(BZ7="-","【-】","【"&amp;SUBSTITUTE(TEXT(BZ7,"#,##0.00"),"-","△")&amp;"】"))</f>
        <v>【102.35】</v>
      </c>
      <c r="CA6" s="22">
        <f>IF(CA7="",NA(),CA7)</f>
        <v>131.35</v>
      </c>
      <c r="CB6" s="22">
        <f t="shared" ref="CB6:CJ6" si="9">IF(CB7="",NA(),CB7)</f>
        <v>133.07</v>
      </c>
      <c r="CC6" s="22">
        <f t="shared" si="9"/>
        <v>136.37</v>
      </c>
      <c r="CD6" s="22">
        <f t="shared" si="9"/>
        <v>135.58000000000001</v>
      </c>
      <c r="CE6" s="22">
        <f t="shared" si="9"/>
        <v>139.99</v>
      </c>
      <c r="CF6" s="22">
        <f t="shared" si="9"/>
        <v>151.85</v>
      </c>
      <c r="CG6" s="22">
        <f t="shared" si="9"/>
        <v>153.88</v>
      </c>
      <c r="CH6" s="22">
        <f t="shared" si="9"/>
        <v>157.19</v>
      </c>
      <c r="CI6" s="22">
        <f t="shared" si="9"/>
        <v>153.71</v>
      </c>
      <c r="CJ6" s="22">
        <f t="shared" si="9"/>
        <v>155.9</v>
      </c>
      <c r="CK6" s="21" t="str">
        <f>IF(CK7="","",IF(CK7="-","【-】","【"&amp;SUBSTITUTE(TEXT(CK7,"#,##0.00"),"-","△")&amp;"】"))</f>
        <v>【167.74】</v>
      </c>
      <c r="CL6" s="22">
        <f>IF(CL7="",NA(),CL7)</f>
        <v>46.48</v>
      </c>
      <c r="CM6" s="22">
        <f t="shared" ref="CM6:CU6" si="10">IF(CM7="",NA(),CM7)</f>
        <v>45.68</v>
      </c>
      <c r="CN6" s="22">
        <f t="shared" si="10"/>
        <v>45.47</v>
      </c>
      <c r="CO6" s="22">
        <f t="shared" si="10"/>
        <v>45.75</v>
      </c>
      <c r="CP6" s="22">
        <f t="shared" si="10"/>
        <v>45.14</v>
      </c>
      <c r="CQ6" s="22">
        <f t="shared" si="10"/>
        <v>63.54</v>
      </c>
      <c r="CR6" s="22">
        <f t="shared" si="10"/>
        <v>63.53</v>
      </c>
      <c r="CS6" s="22">
        <f t="shared" si="10"/>
        <v>63.16</v>
      </c>
      <c r="CT6" s="22">
        <f t="shared" si="10"/>
        <v>64.41</v>
      </c>
      <c r="CU6" s="22">
        <f t="shared" si="10"/>
        <v>64.11</v>
      </c>
      <c r="CV6" s="21" t="str">
        <f>IF(CV7="","",IF(CV7="-","【-】","【"&amp;SUBSTITUTE(TEXT(CV7,"#,##0.00"),"-","△")&amp;"】"))</f>
        <v>【60.29】</v>
      </c>
      <c r="CW6" s="22">
        <f>IF(CW7="",NA(),CW7)</f>
        <v>93.51</v>
      </c>
      <c r="CX6" s="22">
        <f t="shared" ref="CX6:DF6" si="11">IF(CX7="",NA(),CX7)</f>
        <v>93.22</v>
      </c>
      <c r="CY6" s="22">
        <f t="shared" si="11"/>
        <v>92.6</v>
      </c>
      <c r="CZ6" s="22">
        <f t="shared" si="11"/>
        <v>93.48</v>
      </c>
      <c r="DA6" s="22">
        <f t="shared" si="11"/>
        <v>93.45</v>
      </c>
      <c r="DB6" s="22">
        <f t="shared" si="11"/>
        <v>91.48</v>
      </c>
      <c r="DC6" s="22">
        <f t="shared" si="11"/>
        <v>91.58</v>
      </c>
      <c r="DD6" s="22">
        <f t="shared" si="11"/>
        <v>91.48</v>
      </c>
      <c r="DE6" s="22">
        <f t="shared" si="11"/>
        <v>91.64</v>
      </c>
      <c r="DF6" s="22">
        <f t="shared" si="11"/>
        <v>92.09</v>
      </c>
      <c r="DG6" s="21" t="str">
        <f>IF(DG7="","",IF(DG7="-","【-】","【"&amp;SUBSTITUTE(TEXT(DG7,"#,##0.00"),"-","△")&amp;"】"))</f>
        <v>【90.12】</v>
      </c>
      <c r="DH6" s="22">
        <f>IF(DH7="",NA(),DH7)</f>
        <v>51.5</v>
      </c>
      <c r="DI6" s="22">
        <f t="shared" ref="DI6:DQ6" si="12">IF(DI7="",NA(),DI7)</f>
        <v>52.32</v>
      </c>
      <c r="DJ6" s="22">
        <f t="shared" si="12"/>
        <v>51.27</v>
      </c>
      <c r="DK6" s="22">
        <f t="shared" si="12"/>
        <v>51.85</v>
      </c>
      <c r="DL6" s="22">
        <f t="shared" si="12"/>
        <v>52.82</v>
      </c>
      <c r="DM6" s="22">
        <f t="shared" si="12"/>
        <v>49.66</v>
      </c>
      <c r="DN6" s="22">
        <f t="shared" si="12"/>
        <v>50.41</v>
      </c>
      <c r="DO6" s="22">
        <f t="shared" si="12"/>
        <v>51.13</v>
      </c>
      <c r="DP6" s="22">
        <f t="shared" si="12"/>
        <v>51.62</v>
      </c>
      <c r="DQ6" s="22">
        <f t="shared" si="12"/>
        <v>52.16</v>
      </c>
      <c r="DR6" s="21" t="str">
        <f>IF(DR7="","",IF(DR7="-","【-】","【"&amp;SUBSTITUTE(TEXT(DR7,"#,##0.00"),"-","△")&amp;"】"))</f>
        <v>【50.88】</v>
      </c>
      <c r="DS6" s="22">
        <f>IF(DS7="",NA(),DS7)</f>
        <v>42.19</v>
      </c>
      <c r="DT6" s="22">
        <f t="shared" ref="DT6:EB6" si="13">IF(DT7="",NA(),DT7)</f>
        <v>43.54</v>
      </c>
      <c r="DU6" s="22">
        <f t="shared" si="13"/>
        <v>43.67</v>
      </c>
      <c r="DV6" s="22">
        <f t="shared" si="13"/>
        <v>44.9</v>
      </c>
      <c r="DW6" s="22">
        <f t="shared" si="13"/>
        <v>45.85</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0.53</v>
      </c>
      <c r="EE6" s="22">
        <f t="shared" ref="EE6:EM6" si="14">IF(EE7="",NA(),EE7)</f>
        <v>0.76</v>
      </c>
      <c r="EF6" s="22">
        <f t="shared" si="14"/>
        <v>0.82</v>
      </c>
      <c r="EG6" s="22">
        <f t="shared" si="14"/>
        <v>0.44</v>
      </c>
      <c r="EH6" s="22">
        <f t="shared" si="14"/>
        <v>0.51</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172014</v>
      </c>
      <c r="D7" s="24">
        <v>46</v>
      </c>
      <c r="E7" s="24">
        <v>1</v>
      </c>
      <c r="F7" s="24">
        <v>0</v>
      </c>
      <c r="G7" s="24">
        <v>1</v>
      </c>
      <c r="H7" s="24" t="s">
        <v>92</v>
      </c>
      <c r="I7" s="24" t="s">
        <v>93</v>
      </c>
      <c r="J7" s="24" t="s">
        <v>94</v>
      </c>
      <c r="K7" s="24" t="s">
        <v>95</v>
      </c>
      <c r="L7" s="24" t="s">
        <v>96</v>
      </c>
      <c r="M7" s="24" t="s">
        <v>97</v>
      </c>
      <c r="N7" s="25" t="s">
        <v>98</v>
      </c>
      <c r="O7" s="25">
        <v>82.87</v>
      </c>
      <c r="P7" s="25">
        <v>99.62</v>
      </c>
      <c r="Q7" s="25">
        <v>2684</v>
      </c>
      <c r="R7" s="25">
        <v>448702</v>
      </c>
      <c r="S7" s="25">
        <v>468.81</v>
      </c>
      <c r="T7" s="25">
        <v>957.11</v>
      </c>
      <c r="U7" s="25">
        <v>445492</v>
      </c>
      <c r="V7" s="25">
        <v>125.97</v>
      </c>
      <c r="W7" s="25">
        <v>3536.49</v>
      </c>
      <c r="X7" s="25">
        <v>120.87</v>
      </c>
      <c r="Y7" s="25">
        <v>118.62</v>
      </c>
      <c r="Z7" s="25">
        <v>115.8</v>
      </c>
      <c r="AA7" s="25">
        <v>100.64</v>
      </c>
      <c r="AB7" s="25">
        <v>110.28</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420.4</v>
      </c>
      <c r="AU7" s="25">
        <v>478.97</v>
      </c>
      <c r="AV7" s="25">
        <v>369.27</v>
      </c>
      <c r="AW7" s="25">
        <v>454.42</v>
      </c>
      <c r="AX7" s="25">
        <v>444.33</v>
      </c>
      <c r="AY7" s="25">
        <v>254.05</v>
      </c>
      <c r="AZ7" s="25">
        <v>258.22000000000003</v>
      </c>
      <c r="BA7" s="25">
        <v>250.03</v>
      </c>
      <c r="BB7" s="25">
        <v>239.45</v>
      </c>
      <c r="BC7" s="25">
        <v>246.01</v>
      </c>
      <c r="BD7" s="25">
        <v>261.51</v>
      </c>
      <c r="BE7" s="25">
        <v>111.75</v>
      </c>
      <c r="BF7" s="25">
        <v>112</v>
      </c>
      <c r="BG7" s="25">
        <v>124.64</v>
      </c>
      <c r="BH7" s="25">
        <v>151.61000000000001</v>
      </c>
      <c r="BI7" s="25">
        <v>151.01</v>
      </c>
      <c r="BJ7" s="25">
        <v>258.63</v>
      </c>
      <c r="BK7" s="25">
        <v>255.12</v>
      </c>
      <c r="BL7" s="25">
        <v>254.19</v>
      </c>
      <c r="BM7" s="25">
        <v>259.56</v>
      </c>
      <c r="BN7" s="25">
        <v>248.92</v>
      </c>
      <c r="BO7" s="25">
        <v>265.16000000000003</v>
      </c>
      <c r="BP7" s="25">
        <v>117.87</v>
      </c>
      <c r="BQ7" s="25">
        <v>115.99</v>
      </c>
      <c r="BR7" s="25">
        <v>113.32</v>
      </c>
      <c r="BS7" s="25">
        <v>97.06</v>
      </c>
      <c r="BT7" s="25">
        <v>107.7</v>
      </c>
      <c r="BU7" s="25">
        <v>110.3</v>
      </c>
      <c r="BV7" s="25">
        <v>109.12</v>
      </c>
      <c r="BW7" s="25">
        <v>107.42</v>
      </c>
      <c r="BX7" s="25">
        <v>105.07</v>
      </c>
      <c r="BY7" s="25">
        <v>107.54</v>
      </c>
      <c r="BZ7" s="25">
        <v>102.35</v>
      </c>
      <c r="CA7" s="25">
        <v>131.35</v>
      </c>
      <c r="CB7" s="25">
        <v>133.07</v>
      </c>
      <c r="CC7" s="25">
        <v>136.37</v>
      </c>
      <c r="CD7" s="25">
        <v>135.58000000000001</v>
      </c>
      <c r="CE7" s="25">
        <v>139.99</v>
      </c>
      <c r="CF7" s="25">
        <v>151.85</v>
      </c>
      <c r="CG7" s="25">
        <v>153.88</v>
      </c>
      <c r="CH7" s="25">
        <v>157.19</v>
      </c>
      <c r="CI7" s="25">
        <v>153.71</v>
      </c>
      <c r="CJ7" s="25">
        <v>155.9</v>
      </c>
      <c r="CK7" s="25">
        <v>167.74</v>
      </c>
      <c r="CL7" s="25">
        <v>46.48</v>
      </c>
      <c r="CM7" s="25">
        <v>45.68</v>
      </c>
      <c r="CN7" s="25">
        <v>45.47</v>
      </c>
      <c r="CO7" s="25">
        <v>45.75</v>
      </c>
      <c r="CP7" s="25">
        <v>45.14</v>
      </c>
      <c r="CQ7" s="25">
        <v>63.54</v>
      </c>
      <c r="CR7" s="25">
        <v>63.53</v>
      </c>
      <c r="CS7" s="25">
        <v>63.16</v>
      </c>
      <c r="CT7" s="25">
        <v>64.41</v>
      </c>
      <c r="CU7" s="25">
        <v>64.11</v>
      </c>
      <c r="CV7" s="25">
        <v>60.29</v>
      </c>
      <c r="CW7" s="25">
        <v>93.51</v>
      </c>
      <c r="CX7" s="25">
        <v>93.22</v>
      </c>
      <c r="CY7" s="25">
        <v>92.6</v>
      </c>
      <c r="CZ7" s="25">
        <v>93.48</v>
      </c>
      <c r="DA7" s="25">
        <v>93.45</v>
      </c>
      <c r="DB7" s="25">
        <v>91.48</v>
      </c>
      <c r="DC7" s="25">
        <v>91.58</v>
      </c>
      <c r="DD7" s="25">
        <v>91.48</v>
      </c>
      <c r="DE7" s="25">
        <v>91.64</v>
      </c>
      <c r="DF7" s="25">
        <v>92.09</v>
      </c>
      <c r="DG7" s="25">
        <v>90.12</v>
      </c>
      <c r="DH7" s="25">
        <v>51.5</v>
      </c>
      <c r="DI7" s="25">
        <v>52.32</v>
      </c>
      <c r="DJ7" s="25">
        <v>51.27</v>
      </c>
      <c r="DK7" s="25">
        <v>51.85</v>
      </c>
      <c r="DL7" s="25">
        <v>52.82</v>
      </c>
      <c r="DM7" s="25">
        <v>49.66</v>
      </c>
      <c r="DN7" s="25">
        <v>50.41</v>
      </c>
      <c r="DO7" s="25">
        <v>51.13</v>
      </c>
      <c r="DP7" s="25">
        <v>51.62</v>
      </c>
      <c r="DQ7" s="25">
        <v>52.16</v>
      </c>
      <c r="DR7" s="25">
        <v>50.88</v>
      </c>
      <c r="DS7" s="25">
        <v>42.19</v>
      </c>
      <c r="DT7" s="25">
        <v>43.54</v>
      </c>
      <c r="DU7" s="25">
        <v>43.67</v>
      </c>
      <c r="DV7" s="25">
        <v>44.9</v>
      </c>
      <c r="DW7" s="25">
        <v>45.85</v>
      </c>
      <c r="DX7" s="25">
        <v>18.940000000000001</v>
      </c>
      <c r="DY7" s="25">
        <v>20.36</v>
      </c>
      <c r="DZ7" s="25">
        <v>22.41</v>
      </c>
      <c r="EA7" s="25">
        <v>23.68</v>
      </c>
      <c r="EB7" s="25">
        <v>25.76</v>
      </c>
      <c r="EC7" s="25">
        <v>22.3</v>
      </c>
      <c r="ED7" s="25">
        <v>0.53</v>
      </c>
      <c r="EE7" s="25">
        <v>0.76</v>
      </c>
      <c r="EF7" s="25">
        <v>0.82</v>
      </c>
      <c r="EG7" s="25">
        <v>0.44</v>
      </c>
      <c r="EH7" s="25">
        <v>0.51</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2022-12-01T00:57:33Z</dcterms:created>
  <dcterms:modified xsi:type="dcterms:W3CDTF">2023-01-30T02:02:58Z</dcterms:modified>
  <cp:category/>
</cp:coreProperties>
</file>