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5農集\"/>
    </mc:Choice>
  </mc:AlternateContent>
  <workbookProtection workbookAlgorithmName="SHA-512" workbookHashValue="7sxj8kZIDlS7hl/BqpOfxve3kNjlf9ZQh5AhHbut1TeD7tVvfgzAAI9jaeqCAiCsnr9UGk1JXrOYH3MS/ZF66Q==" workbookSaltValue="ycZEJp0zqOIA+Ur/ehMWgg==" workbookSpinCount="100000" lockStructure="1"/>
  <bookViews>
    <workbookView xWindow="0" yWindow="0" windowWidth="20490" windowHeight="74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<sst xmlns="http://schemas.openxmlformats.org/spreadsheetml/2006/main" count="253" uniqueCount="116">
  <si>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</si>
  <si>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</si>
  <si>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</si>
  <si>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</si>
  <si>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</si>
  <si>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</si>
  <si>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</si>
  <si>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</si>
  <si>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</si>
  <si>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</si>
  <si>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</si>
  <si>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</si>
  <si>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</si>
  <si>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</si>
  <si>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</si>
  <si>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</si>
  <si>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</si>
  <si>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</si>
  <si>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</si>
  <si>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</si>
  <si>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</si>
  <si>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</si>
  <si>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</si>
  <si>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</si>
  <si>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</si>
  <si>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</si>
  <si>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</si>
  <si>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</si>
  <si>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</si>
  <si>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</si>
  <si>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</si>
  <si>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</si>
  <si>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</si>
  <si>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</si>
  <si>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</si>
  <si>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</si>
  <si>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</si>
  <si>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</si>
  <si>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</si>
  <si>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</si>
  <si>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</si>
  <si>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</si>
  <si>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</si>
  <si>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</si>
  <si>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</si>
  <si>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</si>
  <si>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</si>
  <si>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</si>
  <si>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</si>
  <si>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</si>
  <si>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</si>
  <si>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</si>
  <si>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</si>
  <si>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</si>
  <si>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</si>
  <si>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</si>
  <si>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</si>
  <si>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</si>
  <si>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</si>
  <si>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</si>
  <si>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</si>
  <si>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</si>
  <si>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</si>
  <si>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</si>
  <si>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</si>
  <si>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</si>
  <si>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</si>
  <si>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</si>
  <si>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</si>
  <si>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</si>
  <si>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</si>
  <si>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</si>
  <si>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</si>
  <si>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</si>
  <si>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</si>
  <si>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</si>
  <si>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</si>
  <si>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</si>
  <si>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</si>
  <si>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</si>
  <si>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</si>
  <si>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</si>
  <si>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</si>
  <si>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</si>
  <si>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</si>
  <si>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</si>
  <si>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</si>
  <si>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</si>
  <si>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</si>
  <si>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</si>
  <si>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</si>
  <si>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</si>
  <si>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</si>
  <si>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</si>
  <si>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</si>
  <si>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</si>
  <si>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</si>
  <si>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</si>
  <si>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農業集落排水</t>
  </si>
  <si>
    <t>F1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</si>
  <si>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</si>
  <si>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</si>
  <si>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</si>
  <si>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</si>
  <si>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</si>
  <si>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</si>
  <si>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</si>
  <si>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</si>
  <si>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</si>
  <si>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</si>
  <si>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</si>
  <si>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</si>
  <si>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</si>
  <si>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</si>
  <si>
    <t>　農業集落排水事業は、市内の１５地区を対象とした下水道事業である。
　企業債現在高については処理区が多いため類似団体よりも劣った数値となっている。流動比率については令和２年度に１処理区を公共下水道に統合し、廃止した処理施設の除却損を補てんしたことから、数値が改善している。このほか令和３年度には、２つの処理区を１つの処理区に統合し、効率化を図っている。</t>
    <rPh sb="73" eb="77">
      <t>リュウドウヒリツ</t>
    </rPh>
    <rPh sb="82" eb="84">
      <t>レイワ</t>
    </rPh>
    <rPh sb="85" eb="87">
      <t>ネンド</t>
    </rPh>
    <rPh sb="93" eb="98">
      <t>コウキョウゲスイドウ</t>
    </rPh>
    <rPh sb="99" eb="101">
      <t>トウゴウ</t>
    </rPh>
    <rPh sb="103" eb="105">
      <t>ハイシ</t>
    </rPh>
    <rPh sb="107" eb="109">
      <t>ショリ</t>
    </rPh>
    <rPh sb="109" eb="111">
      <t>シセツ</t>
    </rPh>
    <rPh sb="112" eb="114">
      <t>ジョキャク</t>
    </rPh>
    <rPh sb="114" eb="115">
      <t>ゾン</t>
    </rPh>
    <rPh sb="116" eb="117">
      <t>ホ</t>
    </rPh>
    <rPh sb="126" eb="128">
      <t>スウチ</t>
    </rPh>
    <rPh sb="129" eb="131">
      <t>カイゼン</t>
    </rPh>
    <phoneticPr fontId="4"/>
  </si>
  <si>
    <t>　農業集落排水処理施設は１５施設あり、最も古いところでは昭和６２年度に供用を開始している。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</si>
</sst>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9D-453C-B428-3A7F6868E3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0.02</c:v>
                </c:pt>
                <c:pt idx="3">
                  <c:v>0.02</c:v>
                </c:pt>
                <c:pt idx="4">
                  <c:v>0.01</c:v>
                </c:pt>
              </c:numCache>
            </c:numRef>
          </c:val>
          <c:smooth val="0"/>
          <c:extLst>
            <c:ext xmlns:c16="http://schemas.microsoft.com/office/drawing/2014/chart" uri="{C3380CC4-5D6E-409C-BE32-E72D297353CC}">
              <c16:uniqueId val="{00000001-B09D-453C-B428-3A7F6868E3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50.1</c:v>
                </c:pt>
                <c:pt idx="2">
                  <c:v>47.47</c:v>
                </c:pt>
                <c:pt idx="3">
                  <c:v>49.21</c:v>
                </c:pt>
                <c:pt idx="4">
                  <c:v>51.13</c:v>
                </c:pt>
              </c:numCache>
            </c:numRef>
          </c:val>
          <c:extLst>
            <c:ext xmlns:c16="http://schemas.microsoft.com/office/drawing/2014/chart" uri="{C3380CC4-5D6E-409C-BE32-E72D297353CC}">
              <c16:uniqueId val="{00000000-39A7-4DB4-9E37-FE3F067C08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54.06</c:v>
                </c:pt>
                <c:pt idx="3">
                  <c:v>55.26</c:v>
                </c:pt>
                <c:pt idx="4">
                  <c:v>54.54</c:v>
                </c:pt>
              </c:numCache>
            </c:numRef>
          </c:val>
          <c:smooth val="0"/>
          <c:extLst>
            <c:ext xmlns:c16="http://schemas.microsoft.com/office/drawing/2014/chart" uri="{C3380CC4-5D6E-409C-BE32-E72D297353CC}">
              <c16:uniqueId val="{00000001-39A7-4DB4-9E37-FE3F067C08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95.49</c:v>
                </c:pt>
                <c:pt idx="2">
                  <c:v>95.79</c:v>
                </c:pt>
                <c:pt idx="3">
                  <c:v>96.42</c:v>
                </c:pt>
                <c:pt idx="4">
                  <c:v>96.5</c:v>
                </c:pt>
              </c:numCache>
            </c:numRef>
          </c:val>
          <c:extLst>
            <c:ext xmlns:c16="http://schemas.microsoft.com/office/drawing/2014/chart" uri="{C3380CC4-5D6E-409C-BE32-E72D297353CC}">
              <c16:uniqueId val="{00000000-59EE-4E54-94B1-67728E17F9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90.11</c:v>
                </c:pt>
                <c:pt idx="3">
                  <c:v>90.52</c:v>
                </c:pt>
                <c:pt idx="4">
                  <c:v>90.3</c:v>
                </c:pt>
              </c:numCache>
            </c:numRef>
          </c:val>
          <c:smooth val="0"/>
          <c:extLst>
            <c:ext xmlns:c16="http://schemas.microsoft.com/office/drawing/2014/chart" uri="{C3380CC4-5D6E-409C-BE32-E72D297353CC}">
              <c16:uniqueId val="{00000001-59EE-4E54-94B1-67728E17F9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3CBF-4D87-A6E0-74A4E5091E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101.27</c:v>
                </c:pt>
                <c:pt idx="2">
                  <c:v>101.91</c:v>
                </c:pt>
                <c:pt idx="3">
                  <c:v>103.09</c:v>
                </c:pt>
                <c:pt idx="4">
                  <c:v>102.11</c:v>
                </c:pt>
              </c:numCache>
            </c:numRef>
          </c:val>
          <c:smooth val="0"/>
          <c:extLst>
            <c:ext xmlns:c16="http://schemas.microsoft.com/office/drawing/2014/chart" uri="{C3380CC4-5D6E-409C-BE32-E72D297353CC}">
              <c16:uniqueId val="{00000001-3CBF-4D87-A6E0-74A4E5091E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3.8</c:v>
                </c:pt>
                <c:pt idx="2">
                  <c:v>7.28</c:v>
                </c:pt>
                <c:pt idx="3">
                  <c:v>11.47</c:v>
                </c:pt>
                <c:pt idx="4">
                  <c:v>14.23</c:v>
                </c:pt>
              </c:numCache>
            </c:numRef>
          </c:val>
          <c:extLst>
            <c:ext xmlns:c16="http://schemas.microsoft.com/office/drawing/2014/chart" uri="{C3380CC4-5D6E-409C-BE32-E72D297353CC}">
              <c16:uniqueId val="{00000000-9839-4E36-A4E1-3E26912170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24.32</c:v>
                </c:pt>
                <c:pt idx="2">
                  <c:v>28.19</c:v>
                </c:pt>
                <c:pt idx="3">
                  <c:v>24.8</c:v>
                </c:pt>
                <c:pt idx="4">
                  <c:v>28.12</c:v>
                </c:pt>
              </c:numCache>
            </c:numRef>
          </c:val>
          <c:smooth val="0"/>
          <c:extLst>
            <c:ext xmlns:c16="http://schemas.microsoft.com/office/drawing/2014/chart" uri="{C3380CC4-5D6E-409C-BE32-E72D297353CC}">
              <c16:uniqueId val="{00000001-9839-4E36-A4E1-3E26912170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A1-4842-9E15-A549878867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9A1-4842-9E15-A549878867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8B-4C03-9129-F0327C58DC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137.09</c:v>
                </c:pt>
                <c:pt idx="2">
                  <c:v>127.98</c:v>
                </c:pt>
                <c:pt idx="3">
                  <c:v>101.24</c:v>
                </c:pt>
                <c:pt idx="4">
                  <c:v>124.9</c:v>
                </c:pt>
              </c:numCache>
            </c:numRef>
          </c:val>
          <c:smooth val="0"/>
          <c:extLst>
            <c:ext xmlns:c16="http://schemas.microsoft.com/office/drawing/2014/chart" uri="{C3380CC4-5D6E-409C-BE32-E72D297353CC}">
              <c16:uniqueId val="{00000001-878B-4C03-9129-F0327C58DC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9.26</c:v>
                </c:pt>
                <c:pt idx="2">
                  <c:v>34.159999999999997</c:v>
                </c:pt>
                <c:pt idx="3">
                  <c:v>184.38</c:v>
                </c:pt>
                <c:pt idx="4">
                  <c:v>155.74</c:v>
                </c:pt>
              </c:numCache>
            </c:numRef>
          </c:val>
          <c:extLst>
            <c:ext xmlns:c16="http://schemas.microsoft.com/office/drawing/2014/chart" uri="{C3380CC4-5D6E-409C-BE32-E72D297353CC}">
              <c16:uniqueId val="{00000000-E59B-477D-823A-91DA559EAB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43.5</c:v>
                </c:pt>
                <c:pt idx="2">
                  <c:v>44.14</c:v>
                </c:pt>
                <c:pt idx="3">
                  <c:v>37.24</c:v>
                </c:pt>
                <c:pt idx="4">
                  <c:v>33.58</c:v>
                </c:pt>
              </c:numCache>
            </c:numRef>
          </c:val>
          <c:smooth val="0"/>
          <c:extLst>
            <c:ext xmlns:c16="http://schemas.microsoft.com/office/drawing/2014/chart" uri="{C3380CC4-5D6E-409C-BE32-E72D297353CC}">
              <c16:uniqueId val="{00000001-E59B-477D-823A-91DA559EAB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1961.1</c:v>
                </c:pt>
                <c:pt idx="2">
                  <c:v>1716.19</c:v>
                </c:pt>
                <c:pt idx="3">
                  <c:v>2204.2199999999998</c:v>
                </c:pt>
                <c:pt idx="4">
                  <c:v>1720.47</c:v>
                </c:pt>
              </c:numCache>
            </c:numRef>
          </c:val>
          <c:extLst>
            <c:ext xmlns:c16="http://schemas.microsoft.com/office/drawing/2014/chart" uri="{C3380CC4-5D6E-409C-BE32-E72D297353CC}">
              <c16:uniqueId val="{00000000-EEB8-474C-8C2F-24B0F75B23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654.91999999999996</c:v>
                </c:pt>
                <c:pt idx="2">
                  <c:v>654.71</c:v>
                </c:pt>
                <c:pt idx="3">
                  <c:v>783.8</c:v>
                </c:pt>
                <c:pt idx="4">
                  <c:v>778.81</c:v>
                </c:pt>
              </c:numCache>
            </c:numRef>
          </c:val>
          <c:smooth val="0"/>
          <c:extLst>
            <c:ext xmlns:c16="http://schemas.microsoft.com/office/drawing/2014/chart" uri="{C3380CC4-5D6E-409C-BE32-E72D297353CC}">
              <c16:uniqueId val="{00000001-EEB8-474C-8C2F-24B0F75B23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71.72</c:v>
                </c:pt>
                <c:pt idx="2">
                  <c:v>72.73</c:v>
                </c:pt>
                <c:pt idx="3">
                  <c:v>59.75</c:v>
                </c:pt>
                <c:pt idx="4">
                  <c:v>69.52</c:v>
                </c:pt>
              </c:numCache>
            </c:numRef>
          </c:val>
          <c:extLst>
            <c:ext xmlns:c16="http://schemas.microsoft.com/office/drawing/2014/chart" uri="{C3380CC4-5D6E-409C-BE32-E72D297353CC}">
              <c16:uniqueId val="{00000000-B2B6-424B-8B6C-ABB2353DE1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65.39</c:v>
                </c:pt>
                <c:pt idx="2">
                  <c:v>65.37</c:v>
                </c:pt>
                <c:pt idx="3">
                  <c:v>68.11</c:v>
                </c:pt>
                <c:pt idx="4">
                  <c:v>67.23</c:v>
                </c:pt>
              </c:numCache>
            </c:numRef>
          </c:val>
          <c:smooth val="0"/>
          <c:extLst>
            <c:ext xmlns:c16="http://schemas.microsoft.com/office/drawing/2014/chart" uri="{C3380CC4-5D6E-409C-BE32-E72D297353CC}">
              <c16:uniqueId val="{00000001-B2B6-424B-8B6C-ABB2353DE1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181.8</c:v>
                </c:pt>
                <c:pt idx="2">
                  <c:v>179.85</c:v>
                </c:pt>
                <c:pt idx="3">
                  <c:v>198.54</c:v>
                </c:pt>
                <c:pt idx="4">
                  <c:v>191.43</c:v>
                </c:pt>
              </c:numCache>
            </c:numRef>
          </c:val>
          <c:extLst>
            <c:ext xmlns:c16="http://schemas.microsoft.com/office/drawing/2014/chart" uri="{C3380CC4-5D6E-409C-BE32-E72D297353CC}">
              <c16:uniqueId val="{00000000-7D6B-4184-A9DF-4224275973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230.88</c:v>
                </c:pt>
                <c:pt idx="2">
                  <c:v>228.99</c:v>
                </c:pt>
                <c:pt idx="3">
                  <c:v>222.41</c:v>
                </c:pt>
                <c:pt idx="4">
                  <c:v>228.21</c:v>
                </c:pt>
              </c:numCache>
            </c:numRef>
          </c:val>
          <c:smooth val="0"/>
          <c:extLst>
            <c:ext xmlns:c16="http://schemas.microsoft.com/office/drawing/2014/chart" uri="{C3380CC4-5D6E-409C-BE32-E72D297353CC}">
              <c16:uniqueId val="{00000001-7D6B-4184-A9DF-4224275973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金沢市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自治体職員 その他</v>
      </c>
      <c r="AE8" s="72"/>
      <c r="AF8" s="72"/>
      <c r="AG8" s="72"/>
      <c r="AH8" s="72"/>
      <c r="AI8" s="72"/>
      <c r="AJ8" s="72"/>
      <c r="AK8" s="3"/>
      <c r="AL8" s="45">
        <f>データ!S6</f>
        <v>448702</v>
      </c>
      <c r="AM8" s="45"/>
      <c r="AN8" s="45"/>
      <c r="AO8" s="45"/>
      <c r="AP8" s="45"/>
      <c r="AQ8" s="45"/>
      <c r="AR8" s="45"/>
      <c r="AS8" s="45"/>
      <c r="AT8" s="46">
        <f>データ!T6</f>
        <v>468.81</v>
      </c>
      <c r="AU8" s="46"/>
      <c r="AV8" s="46"/>
      <c r="AW8" s="46"/>
      <c r="AX8" s="46"/>
      <c r="AY8" s="46"/>
      <c r="AZ8" s="46"/>
      <c r="BA8" s="46"/>
      <c r="BB8" s="46">
        <f>データ!U6</f>
        <v>957.11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68.069999999999993</v>
      </c>
      <c r="J10" s="46"/>
      <c r="K10" s="46"/>
      <c r="L10" s="46"/>
      <c r="M10" s="46"/>
      <c r="N10" s="46"/>
      <c r="O10" s="46"/>
      <c r="P10" s="46">
        <f>データ!P6</f>
        <v>0.65</v>
      </c>
      <c r="Q10" s="46"/>
      <c r="R10" s="46"/>
      <c r="S10" s="46"/>
      <c r="T10" s="46"/>
      <c r="U10" s="46"/>
      <c r="V10" s="46"/>
      <c r="W10" s="46">
        <f>データ!Q6</f>
        <v>81.84</v>
      </c>
      <c r="X10" s="46"/>
      <c r="Y10" s="46"/>
      <c r="Z10" s="46"/>
      <c r="AA10" s="46"/>
      <c r="AB10" s="46"/>
      <c r="AC10" s="46"/>
      <c r="AD10" s="45">
        <f>データ!R6</f>
        <v>2651</v>
      </c>
      <c r="AE10" s="45"/>
      <c r="AF10" s="45"/>
      <c r="AG10" s="45"/>
      <c r="AH10" s="45"/>
      <c r="AI10" s="45"/>
      <c r="AJ10" s="45"/>
      <c r="AK10" s="2"/>
      <c r="AL10" s="45">
        <f>データ!V6</f>
        <v>2913</v>
      </c>
      <c r="AM10" s="45"/>
      <c r="AN10" s="45"/>
      <c r="AO10" s="45"/>
      <c r="AP10" s="45"/>
      <c r="AQ10" s="45"/>
      <c r="AR10" s="45"/>
      <c r="AS10" s="45"/>
      <c r="AT10" s="46">
        <f>データ!W6</f>
        <v>2.0099999999999998</v>
      </c>
      <c r="AU10" s="46"/>
      <c r="AV10" s="46"/>
      <c r="AW10" s="46"/>
      <c r="AX10" s="46"/>
      <c r="AY10" s="46"/>
      <c r="AZ10" s="46"/>
      <c r="BA10" s="46"/>
      <c r="BB10" s="46">
        <f>データ!X6</f>
        <v>1449.25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5oC3MoWz0wwiQeLo8HzDVCQITNZzEB4X/M5BZjRZHRiHl66Sh+XRJk0kftfq3rq4FWSXETj+7fCTNFxyHVXUnA==" saltValue="0q42HFUHeTQhBBS8Wl9x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172014</v>
      </c>
      <c r="D6" s="19">
        <f t="shared" si="3"/>
        <v>46</v>
      </c>
      <c r="E6" s="19">
        <f t="shared" si="3"/>
        <v>17</v>
      </c>
      <c r="F6" s="19">
        <f t="shared" si="3"/>
        <v>5</v>
      </c>
      <c r="G6" s="19">
        <f t="shared" si="3"/>
        <v>0</v>
      </c>
      <c r="H6" s="19" t="str">
        <f t="shared" si="3"/>
        <v>石川県　金沢市</v>
      </c>
      <c r="I6" s="19" t="str">
        <f t="shared" si="3"/>
        <v>法適用</v>
      </c>
      <c r="J6" s="19" t="str">
        <f t="shared" si="3"/>
        <v>下水道事業</v>
      </c>
      <c r="K6" s="19" t="str">
        <f t="shared" si="3"/>
        <v>農業集落排水</v>
      </c>
      <c r="L6" s="19" t="str">
        <f t="shared" si="3"/>
        <v>F1</v>
      </c>
      <c r="M6" s="19" t="str">
        <f t="shared" si="3"/>
        <v>自治体職員 その他</v>
      </c>
      <c r="N6" s="20" t="str">
        <f t="shared" si="3"/>
        <v>-</v>
      </c>
      <c r="O6" s="20">
        <f t="shared" si="3"/>
        <v>68.069999999999993</v>
      </c>
      <c r="P6" s="20">
        <f t="shared" si="3"/>
        <v>0.65</v>
      </c>
      <c r="Q6" s="20">
        <f t="shared" si="3"/>
        <v>81.84</v>
      </c>
      <c r="R6" s="20">
        <f t="shared" si="3"/>
        <v>2651</v>
      </c>
      <c r="S6" s="20">
        <f t="shared" si="3"/>
        <v>448702</v>
      </c>
      <c r="T6" s="20">
        <f t="shared" si="3"/>
        <v>468.81</v>
      </c>
      <c r="U6" s="20">
        <f t="shared" si="3"/>
        <v>957.11</v>
      </c>
      <c r="V6" s="20">
        <f t="shared" si="3"/>
        <v>2913</v>
      </c>
      <c r="W6" s="20">
        <f t="shared" si="3"/>
        <v>2.0099999999999998</v>
      </c>
      <c r="X6" s="20">
        <f t="shared" si="3"/>
        <v>1449.25</v>
      </c>
      <c r="Y6" s="21" t="str">
        <f>IF(Y7="",NA(),Y7)</f>
        <v>-</v>
      </c>
      <c r="Z6" s="21">
        <f t="shared" ref="Z6:AH6" si="4">IF(Z7="",NA(),Z7)</f>
        <v>100</v>
      </c>
      <c r="AA6" s="21">
        <f t="shared" si="4"/>
        <v>100</v>
      </c>
      <c r="AB6" s="21">
        <f t="shared" si="4"/>
        <v>100</v>
      </c>
      <c r="AC6" s="21">
        <f t="shared" si="4"/>
        <v>100</v>
      </c>
      <c r="AD6" s="21" t="str">
        <f t="shared" si="4"/>
        <v>-</v>
      </c>
      <c r="AE6" s="21">
        <f t="shared" si="4"/>
        <v>101.27</v>
      </c>
      <c r="AF6" s="21">
        <f t="shared" si="4"/>
        <v>101.91</v>
      </c>
      <c r="AG6" s="21">
        <f t="shared" si="4"/>
        <v>103.09</v>
      </c>
      <c r="AH6" s="21">
        <f t="shared" si="4"/>
        <v>102.11</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137.09</v>
      </c>
      <c r="AQ6" s="21">
        <f t="shared" si="5"/>
        <v>127.98</v>
      </c>
      <c r="AR6" s="21">
        <f t="shared" si="5"/>
        <v>101.24</v>
      </c>
      <c r="AS6" s="21">
        <f t="shared" si="5"/>
        <v>124.9</v>
      </c>
      <c r="AT6" s="20" t="str">
        <f>IF(AT7="","",IF(AT7="-","【-】","【"&amp;SUBSTITUTE(TEXT(AT7,"#,##0.00"),"-","△")&amp;"】"))</f>
        <v>【128.23】</v>
      </c>
      <c r="AU6" s="21" t="str">
        <f>IF(AU7="",NA(),AU7)</f>
        <v>-</v>
      </c>
      <c r="AV6" s="21">
        <f t="shared" ref="AV6:BD6" si="6">IF(AV7="",NA(),AV7)</f>
        <v>9.26</v>
      </c>
      <c r="AW6" s="21">
        <f t="shared" si="6"/>
        <v>34.159999999999997</v>
      </c>
      <c r="AX6" s="21">
        <f t="shared" si="6"/>
        <v>184.38</v>
      </c>
      <c r="AY6" s="21">
        <f t="shared" si="6"/>
        <v>155.74</v>
      </c>
      <c r="AZ6" s="21" t="str">
        <f t="shared" si="6"/>
        <v>-</v>
      </c>
      <c r="BA6" s="21">
        <f t="shared" si="6"/>
        <v>43.5</v>
      </c>
      <c r="BB6" s="21">
        <f t="shared" si="6"/>
        <v>44.14</v>
      </c>
      <c r="BC6" s="21">
        <f t="shared" si="6"/>
        <v>37.24</v>
      </c>
      <c r="BD6" s="21">
        <f t="shared" si="6"/>
        <v>33.58</v>
      </c>
      <c r="BE6" s="20" t="str">
        <f>IF(BE7="","",IF(BE7="-","【-】","【"&amp;SUBSTITUTE(TEXT(BE7,"#,##0.00"),"-","△")&amp;"】"))</f>
        <v>【34.77】</v>
      </c>
      <c r="BF6" s="21" t="str">
        <f>IF(BF7="",NA(),BF7)</f>
        <v>-</v>
      </c>
      <c r="BG6" s="21">
        <f t="shared" ref="BG6:BO6" si="7">IF(BG7="",NA(),BG7)</f>
        <v>1961.1</v>
      </c>
      <c r="BH6" s="21">
        <f t="shared" si="7"/>
        <v>1716.19</v>
      </c>
      <c r="BI6" s="21">
        <f t="shared" si="7"/>
        <v>2204.2199999999998</v>
      </c>
      <c r="BJ6" s="21">
        <f t="shared" si="7"/>
        <v>1720.47</v>
      </c>
      <c r="BK6" s="21" t="str">
        <f t="shared" si="7"/>
        <v>-</v>
      </c>
      <c r="BL6" s="21">
        <f t="shared" si="7"/>
        <v>654.91999999999996</v>
      </c>
      <c r="BM6" s="21">
        <f t="shared" si="7"/>
        <v>654.71</v>
      </c>
      <c r="BN6" s="21">
        <f t="shared" si="7"/>
        <v>783.8</v>
      </c>
      <c r="BO6" s="21">
        <f t="shared" si="7"/>
        <v>778.81</v>
      </c>
      <c r="BP6" s="20" t="str">
        <f>IF(BP7="","",IF(BP7="-","【-】","【"&amp;SUBSTITUTE(TEXT(BP7,"#,##0.00"),"-","△")&amp;"】"))</f>
        <v>【786.37】</v>
      </c>
      <c r="BQ6" s="21" t="str">
        <f>IF(BQ7="",NA(),BQ7)</f>
        <v>-</v>
      </c>
      <c r="BR6" s="21">
        <f t="shared" ref="BR6:BZ6" si="8">IF(BR7="",NA(),BR7)</f>
        <v>71.72</v>
      </c>
      <c r="BS6" s="21">
        <f t="shared" si="8"/>
        <v>72.73</v>
      </c>
      <c r="BT6" s="21">
        <f t="shared" si="8"/>
        <v>59.75</v>
      </c>
      <c r="BU6" s="21">
        <f t="shared" si="8"/>
        <v>69.52</v>
      </c>
      <c r="BV6" s="21" t="str">
        <f t="shared" si="8"/>
        <v>-</v>
      </c>
      <c r="BW6" s="21">
        <f t="shared" si="8"/>
        <v>65.39</v>
      </c>
      <c r="BX6" s="21">
        <f t="shared" si="8"/>
        <v>65.37</v>
      </c>
      <c r="BY6" s="21">
        <f t="shared" si="8"/>
        <v>68.11</v>
      </c>
      <c r="BZ6" s="21">
        <f t="shared" si="8"/>
        <v>67.23</v>
      </c>
      <c r="CA6" s="20" t="str">
        <f>IF(CA7="","",IF(CA7="-","【-】","【"&amp;SUBSTITUTE(TEXT(CA7,"#,##0.00"),"-","△")&amp;"】"))</f>
        <v>【60.65】</v>
      </c>
      <c r="CB6" s="21" t="str">
        <f>IF(CB7="",NA(),CB7)</f>
        <v>-</v>
      </c>
      <c r="CC6" s="21">
        <f t="shared" ref="CC6:CK6" si="9">IF(CC7="",NA(),CC7)</f>
        <v>181.8</v>
      </c>
      <c r="CD6" s="21">
        <f t="shared" si="9"/>
        <v>179.85</v>
      </c>
      <c r="CE6" s="21">
        <f t="shared" si="9"/>
        <v>198.54</v>
      </c>
      <c r="CF6" s="21">
        <f t="shared" si="9"/>
        <v>191.43</v>
      </c>
      <c r="CG6" s="21" t="str">
        <f t="shared" si="9"/>
        <v>-</v>
      </c>
      <c r="CH6" s="21">
        <f t="shared" si="9"/>
        <v>230.88</v>
      </c>
      <c r="CI6" s="21">
        <f t="shared" si="9"/>
        <v>228.99</v>
      </c>
      <c r="CJ6" s="21">
        <f t="shared" si="9"/>
        <v>222.41</v>
      </c>
      <c r="CK6" s="21">
        <f t="shared" si="9"/>
        <v>228.21</v>
      </c>
      <c r="CL6" s="20" t="str">
        <f>IF(CL7="","",IF(CL7="-","【-】","【"&amp;SUBSTITUTE(TEXT(CL7,"#,##0.00"),"-","△")&amp;"】"))</f>
        <v>【256.97】</v>
      </c>
      <c r="CM6" s="21" t="str">
        <f>IF(CM7="",NA(),CM7)</f>
        <v>-</v>
      </c>
      <c r="CN6" s="21">
        <f t="shared" ref="CN6:CV6" si="10">IF(CN7="",NA(),CN7)</f>
        <v>50.1</v>
      </c>
      <c r="CO6" s="21">
        <f t="shared" si="10"/>
        <v>47.47</v>
      </c>
      <c r="CP6" s="21">
        <f t="shared" si="10"/>
        <v>49.21</v>
      </c>
      <c r="CQ6" s="21">
        <f t="shared" si="10"/>
        <v>51.13</v>
      </c>
      <c r="CR6" s="21" t="str">
        <f t="shared" si="10"/>
        <v>-</v>
      </c>
      <c r="CS6" s="21">
        <f t="shared" si="10"/>
        <v>56.72</v>
      </c>
      <c r="CT6" s="21">
        <f t="shared" si="10"/>
        <v>54.06</v>
      </c>
      <c r="CU6" s="21">
        <f t="shared" si="10"/>
        <v>55.26</v>
      </c>
      <c r="CV6" s="21">
        <f t="shared" si="10"/>
        <v>54.54</v>
      </c>
      <c r="CW6" s="20" t="str">
        <f>IF(CW7="","",IF(CW7="-","【-】","【"&amp;SUBSTITUTE(TEXT(CW7,"#,##0.00"),"-","△")&amp;"】"))</f>
        <v>【61.14】</v>
      </c>
      <c r="CX6" s="21" t="str">
        <f>IF(CX7="",NA(),CX7)</f>
        <v>-</v>
      </c>
      <c r="CY6" s="21">
        <f t="shared" ref="CY6:DG6" si="11">IF(CY7="",NA(),CY7)</f>
        <v>95.49</v>
      </c>
      <c r="CZ6" s="21">
        <f t="shared" si="11"/>
        <v>95.79</v>
      </c>
      <c r="DA6" s="21">
        <f t="shared" si="11"/>
        <v>96.42</v>
      </c>
      <c r="DB6" s="21">
        <f t="shared" si="11"/>
        <v>96.5</v>
      </c>
      <c r="DC6" s="21" t="str">
        <f t="shared" si="11"/>
        <v>-</v>
      </c>
      <c r="DD6" s="21">
        <f t="shared" si="11"/>
        <v>90.04</v>
      </c>
      <c r="DE6" s="21">
        <f t="shared" si="11"/>
        <v>90.11</v>
      </c>
      <c r="DF6" s="21">
        <f t="shared" si="11"/>
        <v>90.52</v>
      </c>
      <c r="DG6" s="21">
        <f t="shared" si="11"/>
        <v>90.3</v>
      </c>
      <c r="DH6" s="20" t="str">
        <f>IF(DH7="","",IF(DH7="-","【-】","【"&amp;SUBSTITUTE(TEXT(DH7,"#,##0.00"),"-","△")&amp;"】"))</f>
        <v>【86.91】</v>
      </c>
      <c r="DI6" s="21" t="str">
        <f>IF(DI7="",NA(),DI7)</f>
        <v>-</v>
      </c>
      <c r="DJ6" s="21">
        <f t="shared" ref="DJ6:DR6" si="12">IF(DJ7="",NA(),DJ7)</f>
        <v>3.8</v>
      </c>
      <c r="DK6" s="21">
        <f t="shared" si="12"/>
        <v>7.28</v>
      </c>
      <c r="DL6" s="21">
        <f t="shared" si="12"/>
        <v>11.47</v>
      </c>
      <c r="DM6" s="21">
        <f t="shared" si="12"/>
        <v>14.23</v>
      </c>
      <c r="DN6" s="21" t="str">
        <f t="shared" si="12"/>
        <v>-</v>
      </c>
      <c r="DO6" s="21">
        <f t="shared" si="12"/>
        <v>24.32</v>
      </c>
      <c r="DP6" s="21">
        <f t="shared" si="12"/>
        <v>28.19</v>
      </c>
      <c r="DQ6" s="21">
        <f t="shared" si="12"/>
        <v>24.8</v>
      </c>
      <c r="DR6" s="21">
        <f t="shared" si="12"/>
        <v>28.12</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172014</v>
      </c>
      <c r="D7" s="23">
        <v>46</v>
      </c>
      <c r="E7" s="23">
        <v>17</v>
      </c>
      <c r="F7" s="23">
        <v>5</v>
      </c>
      <c r="G7" s="23">
        <v>0</v>
      </c>
      <c r="H7" s="23" t="s">
        <v>95</v>
      </c>
      <c r="I7" s="23" t="s">
        <v>96</v>
      </c>
      <c r="J7" s="23" t="s">
        <v>97</v>
      </c>
      <c r="K7" s="23" t="s">
        <v>98</v>
      </c>
      <c r="L7" s="23" t="s">
        <v>99</v>
      </c>
      <c r="M7" s="23" t="s">
        <v>100</v>
      </c>
      <c r="N7" s="24" t="s">
        <v>101</v>
      </c>
      <c r="O7" s="24">
        <v>68.069999999999993</v>
      </c>
      <c r="P7" s="24">
        <v>0.65</v>
      </c>
      <c r="Q7" s="24">
        <v>81.84</v>
      </c>
      <c r="R7" s="24">
        <v>2651</v>
      </c>
      <c r="S7" s="24">
        <v>448702</v>
      </c>
      <c r="T7" s="24">
        <v>468.81</v>
      </c>
      <c r="U7" s="24">
        <v>957.11</v>
      </c>
      <c r="V7" s="24">
        <v>2913</v>
      </c>
      <c r="W7" s="24">
        <v>2.0099999999999998</v>
      </c>
      <c r="X7" s="24">
        <v>1449.25</v>
      </c>
      <c r="Y7" s="24" t="s">
        <v>101</v>
      </c>
      <c r="Z7" s="24">
        <v>100</v>
      </c>
      <c r="AA7" s="24">
        <v>100</v>
      </c>
      <c r="AB7" s="24">
        <v>100</v>
      </c>
      <c r="AC7" s="24">
        <v>100</v>
      </c>
      <c r="AD7" s="24" t="s">
        <v>101</v>
      </c>
      <c r="AE7" s="24">
        <v>101.27</v>
      </c>
      <c r="AF7" s="24">
        <v>101.91</v>
      </c>
      <c r="AG7" s="24">
        <v>103.09</v>
      </c>
      <c r="AH7" s="24">
        <v>102.11</v>
      </c>
      <c r="AI7" s="24">
        <v>104.16</v>
      </c>
      <c r="AJ7" s="24" t="s">
        <v>101</v>
      </c>
      <c r="AK7" s="24">
        <v>0</v>
      </c>
      <c r="AL7" s="24">
        <v>0</v>
      </c>
      <c r="AM7" s="24">
        <v>0</v>
      </c>
      <c r="AN7" s="24">
        <v>0</v>
      </c>
      <c r="AO7" s="24" t="s">
        <v>101</v>
      </c>
      <c r="AP7" s="24">
        <v>137.09</v>
      </c>
      <c r="AQ7" s="24">
        <v>127.98</v>
      </c>
      <c r="AR7" s="24">
        <v>101.24</v>
      </c>
      <c r="AS7" s="24">
        <v>124.9</v>
      </c>
      <c r="AT7" s="24">
        <v>128.22999999999999</v>
      </c>
      <c r="AU7" s="24" t="s">
        <v>101</v>
      </c>
      <c r="AV7" s="24">
        <v>9.26</v>
      </c>
      <c r="AW7" s="24">
        <v>34.159999999999997</v>
      </c>
      <c r="AX7" s="24">
        <v>184.38</v>
      </c>
      <c r="AY7" s="24">
        <v>155.74</v>
      </c>
      <c r="AZ7" s="24" t="s">
        <v>101</v>
      </c>
      <c r="BA7" s="24">
        <v>43.5</v>
      </c>
      <c r="BB7" s="24">
        <v>44.14</v>
      </c>
      <c r="BC7" s="24">
        <v>37.24</v>
      </c>
      <c r="BD7" s="24">
        <v>33.58</v>
      </c>
      <c r="BE7" s="24">
        <v>34.770000000000003</v>
      </c>
      <c r="BF7" s="24" t="s">
        <v>101</v>
      </c>
      <c r="BG7" s="24">
        <v>1961.1</v>
      </c>
      <c r="BH7" s="24">
        <v>1716.19</v>
      </c>
      <c r="BI7" s="24">
        <v>2204.2199999999998</v>
      </c>
      <c r="BJ7" s="24">
        <v>1720.47</v>
      </c>
      <c r="BK7" s="24" t="s">
        <v>101</v>
      </c>
      <c r="BL7" s="24">
        <v>654.91999999999996</v>
      </c>
      <c r="BM7" s="24">
        <v>654.71</v>
      </c>
      <c r="BN7" s="24">
        <v>783.8</v>
      </c>
      <c r="BO7" s="24">
        <v>778.81</v>
      </c>
      <c r="BP7" s="24">
        <v>786.37</v>
      </c>
      <c r="BQ7" s="24" t="s">
        <v>101</v>
      </c>
      <c r="BR7" s="24">
        <v>71.72</v>
      </c>
      <c r="BS7" s="24">
        <v>72.73</v>
      </c>
      <c r="BT7" s="24">
        <v>59.75</v>
      </c>
      <c r="BU7" s="24">
        <v>69.52</v>
      </c>
      <c r="BV7" s="24" t="s">
        <v>101</v>
      </c>
      <c r="BW7" s="24">
        <v>65.39</v>
      </c>
      <c r="BX7" s="24">
        <v>65.37</v>
      </c>
      <c r="BY7" s="24">
        <v>68.11</v>
      </c>
      <c r="BZ7" s="24">
        <v>67.23</v>
      </c>
      <c r="CA7" s="24">
        <v>60.65</v>
      </c>
      <c r="CB7" s="24" t="s">
        <v>101</v>
      </c>
      <c r="CC7" s="24">
        <v>181.8</v>
      </c>
      <c r="CD7" s="24">
        <v>179.85</v>
      </c>
      <c r="CE7" s="24">
        <v>198.54</v>
      </c>
      <c r="CF7" s="24">
        <v>191.43</v>
      </c>
      <c r="CG7" s="24" t="s">
        <v>101</v>
      </c>
      <c r="CH7" s="24">
        <v>230.88</v>
      </c>
      <c r="CI7" s="24">
        <v>228.99</v>
      </c>
      <c r="CJ7" s="24">
        <v>222.41</v>
      </c>
      <c r="CK7" s="24">
        <v>228.21</v>
      </c>
      <c r="CL7" s="24">
        <v>256.97000000000003</v>
      </c>
      <c r="CM7" s="24" t="s">
        <v>101</v>
      </c>
      <c r="CN7" s="24">
        <v>50.1</v>
      </c>
      <c r="CO7" s="24">
        <v>47.47</v>
      </c>
      <c r="CP7" s="24">
        <v>49.21</v>
      </c>
      <c r="CQ7" s="24">
        <v>51.13</v>
      </c>
      <c r="CR7" s="24" t="s">
        <v>101</v>
      </c>
      <c r="CS7" s="24">
        <v>56.72</v>
      </c>
      <c r="CT7" s="24">
        <v>54.06</v>
      </c>
      <c r="CU7" s="24">
        <v>55.26</v>
      </c>
      <c r="CV7" s="24">
        <v>54.54</v>
      </c>
      <c r="CW7" s="24">
        <v>61.14</v>
      </c>
      <c r="CX7" s="24" t="s">
        <v>101</v>
      </c>
      <c r="CY7" s="24">
        <v>95.49</v>
      </c>
      <c r="CZ7" s="24">
        <v>95.79</v>
      </c>
      <c r="DA7" s="24">
        <v>96.42</v>
      </c>
      <c r="DB7" s="24">
        <v>96.5</v>
      </c>
      <c r="DC7" s="24" t="s">
        <v>101</v>
      </c>
      <c r="DD7" s="24">
        <v>90.04</v>
      </c>
      <c r="DE7" s="24">
        <v>90.11</v>
      </c>
      <c r="DF7" s="24">
        <v>90.52</v>
      </c>
      <c r="DG7" s="24">
        <v>90.3</v>
      </c>
      <c r="DH7" s="24">
        <v>86.91</v>
      </c>
      <c r="DI7" s="24" t="s">
        <v>101</v>
      </c>
      <c r="DJ7" s="24">
        <v>3.8</v>
      </c>
      <c r="DK7" s="24">
        <v>7.28</v>
      </c>
      <c r="DL7" s="24">
        <v>11.47</v>
      </c>
      <c r="DM7" s="24">
        <v>14.23</v>
      </c>
      <c r="DN7" s="24" t="s">
        <v>101</v>
      </c>
      <c r="DO7" s="24">
        <v>24.32</v>
      </c>
      <c r="DP7" s="24">
        <v>28.19</v>
      </c>
      <c r="DQ7" s="24">
        <v>24.8</v>
      </c>
      <c r="DR7" s="24">
        <v>28.12</v>
      </c>
      <c r="DS7" s="24">
        <v>24.95</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2023-01-19T08:51:21Z</cp:lastPrinted>
  <dcterms:created xsi:type="dcterms:W3CDTF">2023-01-12T23:44:08Z</dcterms:created>
  <dcterms:modified xsi:type="dcterms:W3CDTF">2023-02-24T02:48:07Z</dcterms:modified>
  <cp:category/>
</cp:coreProperties>
</file>