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lan1\環境建設課\生活環境課\03 管理係\06 庶務\01 照会等\R4\20230111 公営企業に係る経営比較分析表（R3年度決算）の分析等（0125締切）\【経営比較分析表】2021_172057_46_1718\"/>
    </mc:Choice>
  </mc:AlternateContent>
  <workbookProtection workbookAlgorithmName="SHA-512" workbookHashValue="RdH6NMqs7JrOfSyHhtlghbvE9uK3KWMo8PqoZB/q2AFI7BdCZ9fyr7ecxHeaBPELsDV67MeKH3BG8YCGbhuprg==" workbookSaltValue="gNgP56D+fLw5NrDh/Wloi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<sst xmlns="http://schemas.openxmlformats.org/spreadsheetml/2006/main" count="307" uniqueCount="118">
  <si>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</si>
  <si>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</si>
  <si>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</si>
  <si>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</si>
  <si>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</si>
  <si>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</si>
  <si>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</si>
  <si>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</si>
  <si>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</si>
  <si>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</si>
  <si>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</si>
  <si>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</si>
  <si>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</si>
  <si>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</si>
  <si>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</si>
  <si>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</si>
  <si>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</si>
  <si>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</si>
  <si>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</si>
  <si>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</si>
  <si>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</si>
  <si>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</si>
  <si>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</si>
  <si>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</si>
  <si>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</si>
  <si>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</si>
  <si>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</si>
  <si>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</si>
  <si>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</si>
  <si>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</si>
  <si>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</si>
  <si>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</si>
  <si>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</si>
  <si>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</si>
  <si>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</si>
  <si>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</si>
  <si>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</si>
  <si>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</si>
  <si>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</si>
  <si>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</si>
  <si>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</si>
  <si>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</si>
  <si>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</si>
  <si>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</si>
  <si>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</si>
  <si>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</si>
  <si>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</si>
  <si>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</si>
  <si>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</si>
  <si>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</si>
  <si>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</si>
  <si>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</si>
  <si>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</si>
  <si>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</si>
  <si>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</si>
  <si>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</si>
  <si>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</si>
  <si>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</si>
  <si>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</si>
  <si>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</si>
  <si>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</si>
  <si>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</si>
  <si>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</si>
  <si>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</si>
  <si>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</si>
  <si>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</si>
  <si>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</si>
  <si>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</si>
  <si>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</si>
  <si>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</si>
  <si>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</si>
  <si>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</si>
  <si>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</si>
  <si>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</si>
  <si>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</si>
  <si>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</si>
  <si>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</si>
  <si>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</si>
  <si>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</si>
  <si>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</si>
  <si>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</si>
  <si>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</si>
  <si>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</si>
  <si>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</si>
  <si>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</si>
  <si>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</si>
  <si>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</si>
  <si>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</si>
  <si>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</si>
  <si>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</si>
  <si>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</si>
  <si>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</si>
  <si>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</si>
  <si>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</si>
  <si>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</si>
  <si>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</si>
  <si>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珠洲市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</si>
  <si>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</si>
  <si>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</si>
  <si>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</si>
  <si>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</si>
  <si>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</si>
  <si>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</si>
  <si>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</si>
  <si>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</si>
  <si>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</si>
  <si>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</si>
  <si>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</si>
  <si>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</si>
  <si>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</si>
  <si>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</si>
  <si>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</si>
  <si>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</si>
  <si>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</si>
  <si>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</si>
  <si>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①経常収支比率が100％を超えているものの、下水道使用料で支払利息等の費用を賄い切れておらず、一般会計繰入金に依存している状態である。
②累積欠損金比率は類似団体平均よりも大きく、減少に向けて取り組んでいるところである。
③流動比率が低く、1年以内に支払う債務分の現金預金を保有できていない状態である。
④企業債残高対事業規模比率は、企業債の一般会計負担見込分が控除されているため低く表示されているが、企業債残高全体では類似団体同様に大きい状態である。
⑤経費回収率は、類似団体平均より高いものの、下水道使用料で維持管理費を賄えていない状態である。
⑥汚水処理原価は、類似団体平均より低く抑えられている。
⑦施設利用率は、１世帯あたり人口の減少により減少傾向にある。
⑧水洗化率は、設置申請業務のため、常時100％である。</t>
  </si>
  <si>
    <t>①有形固定資産減価償却率は、令和2年度の企業会計移行から減価償却を開始しているため、低い数値となっている。
　法定検査の実施や定期的な点検により確実に状態を把握し、適切に維持管理することで更新寿命の延伸を図る。</t>
  </si>
  <si>
    <t>　一般会計からの繰入金のうち、基準外繰入の抑制を図るため、助成制度の活用や浄化槽の普及・啓発を進めることで、料金収入の確保に努める。基準内繰入については、適正に一般会計に負担を求めていく。
　令和2年度より公営企業会計へ移行し、経営や資産等の状況を的確に把握して、経営基盤の計画的な強化と財政マネジメントの向上等に取り組む。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</si>
</sst>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23-4901-A020-BFBB59B5F87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E23-4901-A020-BFBB59B5F87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31.47</c:v>
                </c:pt>
                <c:pt idx="4">
                  <c:v>29.71</c:v>
                </c:pt>
              </c:numCache>
            </c:numRef>
          </c:val>
          <c:extLst>
            <c:ext xmlns:c16="http://schemas.microsoft.com/office/drawing/2014/chart" uri="{C3380CC4-5D6E-409C-BE32-E72D297353CC}">
              <c16:uniqueId val="{00000000-7C8E-40E5-855F-AD2360F938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58.19</c:v>
                </c:pt>
                <c:pt idx="4">
                  <c:v>56.52</c:v>
                </c:pt>
              </c:numCache>
            </c:numRef>
          </c:val>
          <c:smooth val="0"/>
          <c:extLst>
            <c:ext xmlns:c16="http://schemas.microsoft.com/office/drawing/2014/chart" uri="{C3380CC4-5D6E-409C-BE32-E72D297353CC}">
              <c16:uniqueId val="{00000001-7C8E-40E5-855F-AD2360F938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7BCF-410E-A631-28CD49481D4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87.8</c:v>
                </c:pt>
                <c:pt idx="4">
                  <c:v>88.43</c:v>
                </c:pt>
              </c:numCache>
            </c:numRef>
          </c:val>
          <c:smooth val="0"/>
          <c:extLst>
            <c:ext xmlns:c16="http://schemas.microsoft.com/office/drawing/2014/chart" uri="{C3380CC4-5D6E-409C-BE32-E72D297353CC}">
              <c16:uniqueId val="{00000001-7BCF-410E-A631-28CD49481D4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100.75</c:v>
                </c:pt>
                <c:pt idx="4">
                  <c:v>100.9</c:v>
                </c:pt>
              </c:numCache>
            </c:numRef>
          </c:val>
          <c:extLst>
            <c:ext xmlns:c16="http://schemas.microsoft.com/office/drawing/2014/chart" uri="{C3380CC4-5D6E-409C-BE32-E72D297353CC}">
              <c16:uniqueId val="{00000000-5247-4161-B463-1397B122AE6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99.03</c:v>
                </c:pt>
                <c:pt idx="4">
                  <c:v>100.41</c:v>
                </c:pt>
              </c:numCache>
            </c:numRef>
          </c:val>
          <c:smooth val="0"/>
          <c:extLst>
            <c:ext xmlns:c16="http://schemas.microsoft.com/office/drawing/2014/chart" uri="{C3380CC4-5D6E-409C-BE32-E72D297353CC}">
              <c16:uniqueId val="{00000001-5247-4161-B463-1397B122AE6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4.1100000000000003</c:v>
                </c:pt>
                <c:pt idx="4">
                  <c:v>7.87</c:v>
                </c:pt>
              </c:numCache>
            </c:numRef>
          </c:val>
          <c:extLst>
            <c:ext xmlns:c16="http://schemas.microsoft.com/office/drawing/2014/chart" uri="{C3380CC4-5D6E-409C-BE32-E72D297353CC}">
              <c16:uniqueId val="{00000000-4520-4BD6-9197-94FA783D895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15.74</c:v>
                </c:pt>
                <c:pt idx="4">
                  <c:v>21.02</c:v>
                </c:pt>
              </c:numCache>
            </c:numRef>
          </c:val>
          <c:smooth val="0"/>
          <c:extLst>
            <c:ext xmlns:c16="http://schemas.microsoft.com/office/drawing/2014/chart" uri="{C3380CC4-5D6E-409C-BE32-E72D297353CC}">
              <c16:uniqueId val="{00000001-4520-4BD6-9197-94FA783D895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79-45DA-9CC2-E91DD081B6D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179-45DA-9CC2-E91DD081B6D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200.13</c:v>
                </c:pt>
                <c:pt idx="4">
                  <c:v>194.38</c:v>
                </c:pt>
              </c:numCache>
            </c:numRef>
          </c:val>
          <c:extLst>
            <c:ext xmlns:c16="http://schemas.microsoft.com/office/drawing/2014/chart" uri="{C3380CC4-5D6E-409C-BE32-E72D297353CC}">
              <c16:uniqueId val="{00000000-24C7-4B00-AE71-5212B3DACC7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74.239999999999995</c:v>
                </c:pt>
                <c:pt idx="4">
                  <c:v>83.92</c:v>
                </c:pt>
              </c:numCache>
            </c:numRef>
          </c:val>
          <c:smooth val="0"/>
          <c:extLst>
            <c:ext xmlns:c16="http://schemas.microsoft.com/office/drawing/2014/chart" uri="{C3380CC4-5D6E-409C-BE32-E72D297353CC}">
              <c16:uniqueId val="{00000001-24C7-4B00-AE71-5212B3DACC7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68.900000000000006</c:v>
                </c:pt>
                <c:pt idx="4">
                  <c:v>81.83</c:v>
                </c:pt>
              </c:numCache>
            </c:numRef>
          </c:val>
          <c:extLst>
            <c:ext xmlns:c16="http://schemas.microsoft.com/office/drawing/2014/chart" uri="{C3380CC4-5D6E-409C-BE32-E72D297353CC}">
              <c16:uniqueId val="{00000000-9AD0-4A8E-A80D-C4167A69398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100.47</c:v>
                </c:pt>
                <c:pt idx="4">
                  <c:v>122.71</c:v>
                </c:pt>
              </c:numCache>
            </c:numRef>
          </c:val>
          <c:smooth val="0"/>
          <c:extLst>
            <c:ext xmlns:c16="http://schemas.microsoft.com/office/drawing/2014/chart" uri="{C3380CC4-5D6E-409C-BE32-E72D297353CC}">
              <c16:uniqueId val="{00000001-9AD0-4A8E-A80D-C4167A69398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116.28</c:v>
                </c:pt>
                <c:pt idx="4">
                  <c:v>145.36000000000001</c:v>
                </c:pt>
              </c:numCache>
            </c:numRef>
          </c:val>
          <c:extLst>
            <c:ext xmlns:c16="http://schemas.microsoft.com/office/drawing/2014/chart" uri="{C3380CC4-5D6E-409C-BE32-E72D297353CC}">
              <c16:uniqueId val="{00000000-88B2-4EDC-94FC-A766B9667C6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294.27</c:v>
                </c:pt>
                <c:pt idx="4">
                  <c:v>294.08999999999997</c:v>
                </c:pt>
              </c:numCache>
            </c:numRef>
          </c:val>
          <c:smooth val="0"/>
          <c:extLst>
            <c:ext xmlns:c16="http://schemas.microsoft.com/office/drawing/2014/chart" uri="{C3380CC4-5D6E-409C-BE32-E72D297353CC}">
              <c16:uniqueId val="{00000001-88B2-4EDC-94FC-A766B9667C6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77.95</c:v>
                </c:pt>
                <c:pt idx="4">
                  <c:v>79.75</c:v>
                </c:pt>
              </c:numCache>
            </c:numRef>
          </c:val>
          <c:extLst>
            <c:ext xmlns:c16="http://schemas.microsoft.com/office/drawing/2014/chart" uri="{C3380CC4-5D6E-409C-BE32-E72D297353CC}">
              <c16:uniqueId val="{00000000-8884-42BF-B458-5D5E233AA6F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60.59</c:v>
                </c:pt>
                <c:pt idx="4">
                  <c:v>60</c:v>
                </c:pt>
              </c:numCache>
            </c:numRef>
          </c:val>
          <c:smooth val="0"/>
          <c:extLst>
            <c:ext xmlns:c16="http://schemas.microsoft.com/office/drawing/2014/chart" uri="{C3380CC4-5D6E-409C-BE32-E72D297353CC}">
              <c16:uniqueId val="{00000001-8884-42BF-B458-5D5E233AA6F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220.97</c:v>
                </c:pt>
                <c:pt idx="4">
                  <c:v>220.58</c:v>
                </c:pt>
              </c:numCache>
            </c:numRef>
          </c:val>
          <c:extLst>
            <c:ext xmlns:c16="http://schemas.microsoft.com/office/drawing/2014/chart" uri="{C3380CC4-5D6E-409C-BE32-E72D297353CC}">
              <c16:uniqueId val="{00000000-AD05-48FB-B863-02E6A356649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280.23</c:v>
                </c:pt>
                <c:pt idx="4">
                  <c:v>282.70999999999998</c:v>
                </c:pt>
              </c:numCache>
            </c:numRef>
          </c:val>
          <c:smooth val="0"/>
          <c:extLst>
            <c:ext xmlns:c16="http://schemas.microsoft.com/office/drawing/2014/chart" uri="{C3380CC4-5D6E-409C-BE32-E72D297353CC}">
              <c16:uniqueId val="{00000001-AD05-48FB-B863-02E6A356649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石川県　珠洲市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K2</v>
      </c>
      <c r="X8" s="66"/>
      <c r="Y8" s="66"/>
      <c r="Z8" s="66"/>
      <c r="AA8" s="66"/>
      <c r="AB8" s="66"/>
      <c r="AC8" s="66"/>
      <c r="AD8" s="67" t="str">
        <f>データ!$M$6</f>
        <v>非設置</v>
      </c>
      <c r="AE8" s="67"/>
      <c r="AF8" s="67"/>
      <c r="AG8" s="67"/>
      <c r="AH8" s="67"/>
      <c r="AI8" s="67"/>
      <c r="AJ8" s="67"/>
      <c r="AK8" s="3"/>
      <c r="AL8" s="55">
        <f>データ!S6</f>
        <v>13334</v>
      </c>
      <c r="AM8" s="55"/>
      <c r="AN8" s="55"/>
      <c r="AO8" s="55"/>
      <c r="AP8" s="55"/>
      <c r="AQ8" s="55"/>
      <c r="AR8" s="55"/>
      <c r="AS8" s="55"/>
      <c r="AT8" s="54">
        <f>データ!T6</f>
        <v>247.2</v>
      </c>
      <c r="AU8" s="54"/>
      <c r="AV8" s="54"/>
      <c r="AW8" s="54"/>
      <c r="AX8" s="54"/>
      <c r="AY8" s="54"/>
      <c r="AZ8" s="54"/>
      <c r="BA8" s="54"/>
      <c r="BB8" s="54">
        <f>データ!U6</f>
        <v>53.94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43.36</v>
      </c>
      <c r="J10" s="54"/>
      <c r="K10" s="54"/>
      <c r="L10" s="54"/>
      <c r="M10" s="54"/>
      <c r="N10" s="54"/>
      <c r="O10" s="54"/>
      <c r="P10" s="54">
        <f>データ!P6</f>
        <v>11.31</v>
      </c>
      <c r="Q10" s="54"/>
      <c r="R10" s="54"/>
      <c r="S10" s="54"/>
      <c r="T10" s="54"/>
      <c r="U10" s="54"/>
      <c r="V10" s="54"/>
      <c r="W10" s="54">
        <f>データ!Q6</f>
        <v>100</v>
      </c>
      <c r="X10" s="54"/>
      <c r="Y10" s="54"/>
      <c r="Z10" s="54"/>
      <c r="AA10" s="54"/>
      <c r="AB10" s="54"/>
      <c r="AC10" s="54"/>
      <c r="AD10" s="55">
        <f>データ!R6</f>
        <v>3520</v>
      </c>
      <c r="AE10" s="55"/>
      <c r="AF10" s="55"/>
      <c r="AG10" s="55"/>
      <c r="AH10" s="55"/>
      <c r="AI10" s="55"/>
      <c r="AJ10" s="55"/>
      <c r="AK10" s="2"/>
      <c r="AL10" s="55">
        <f>データ!V6</f>
        <v>1490</v>
      </c>
      <c r="AM10" s="55"/>
      <c r="AN10" s="55"/>
      <c r="AO10" s="55"/>
      <c r="AP10" s="55"/>
      <c r="AQ10" s="55"/>
      <c r="AR10" s="55"/>
      <c r="AS10" s="55"/>
      <c r="AT10" s="54">
        <f>データ!W6</f>
        <v>1.04</v>
      </c>
      <c r="AU10" s="54"/>
      <c r="AV10" s="54"/>
      <c r="AW10" s="54"/>
      <c r="AX10" s="54"/>
      <c r="AY10" s="54"/>
      <c r="AZ10" s="54"/>
      <c r="BA10" s="54"/>
      <c r="BB10" s="54">
        <f>データ!X6</f>
        <v>1432.69</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a8MZfxmdgdlV7QX1tA4DGHbZ70QutN4+XjmX+JO+gJMyFRtDXq+xiFUOljU6gcjYegsc7Q/XPtc1OUH7fsRTjg==" saltValue="JrASxzcBkGP9Tk2VjZ2Su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172057</v>
      </c>
      <c r="D6" s="19">
        <f t="shared" si="3"/>
        <v>46</v>
      </c>
      <c r="E6" s="19">
        <f t="shared" si="3"/>
        <v>18</v>
      </c>
      <c r="F6" s="19">
        <f t="shared" si="3"/>
        <v>0</v>
      </c>
      <c r="G6" s="19">
        <f t="shared" si="3"/>
        <v>0</v>
      </c>
      <c r="H6" s="19" t="str">
        <f t="shared" si="3"/>
        <v>石川県　珠洲市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43.36</v>
      </c>
      <c r="P6" s="20">
        <f t="shared" si="3"/>
        <v>11.31</v>
      </c>
      <c r="Q6" s="20">
        <f t="shared" si="3"/>
        <v>100</v>
      </c>
      <c r="R6" s="20">
        <f t="shared" si="3"/>
        <v>3520</v>
      </c>
      <c r="S6" s="20">
        <f t="shared" si="3"/>
        <v>13334</v>
      </c>
      <c r="T6" s="20">
        <f t="shared" si="3"/>
        <v>247.2</v>
      </c>
      <c r="U6" s="20">
        <f t="shared" si="3"/>
        <v>53.94</v>
      </c>
      <c r="V6" s="20">
        <f t="shared" si="3"/>
        <v>1490</v>
      </c>
      <c r="W6" s="20">
        <f t="shared" si="3"/>
        <v>1.04</v>
      </c>
      <c r="X6" s="20">
        <f t="shared" si="3"/>
        <v>1432.69</v>
      </c>
      <c r="Y6" s="21" t="str">
        <f>IF(Y7="",NA(),Y7)</f>
        <v>-</v>
      </c>
      <c r="Z6" s="21" t="str">
        <f t="shared" ref="Z6:AH6" si="4">IF(Z7="",NA(),Z7)</f>
        <v>-</v>
      </c>
      <c r="AA6" s="21" t="str">
        <f t="shared" si="4"/>
        <v>-</v>
      </c>
      <c r="AB6" s="21">
        <f t="shared" si="4"/>
        <v>100.75</v>
      </c>
      <c r="AC6" s="21">
        <f t="shared" si="4"/>
        <v>100.9</v>
      </c>
      <c r="AD6" s="21" t="str">
        <f t="shared" si="4"/>
        <v>-</v>
      </c>
      <c r="AE6" s="21" t="str">
        <f t="shared" si="4"/>
        <v>-</v>
      </c>
      <c r="AF6" s="21" t="str">
        <f t="shared" si="4"/>
        <v>-</v>
      </c>
      <c r="AG6" s="21">
        <f t="shared" si="4"/>
        <v>99.03</v>
      </c>
      <c r="AH6" s="21">
        <f t="shared" si="4"/>
        <v>100.41</v>
      </c>
      <c r="AI6" s="20" t="str">
        <f>IF(AI7="","",IF(AI7="-","【-】","【"&amp;SUBSTITUTE(TEXT(AI7,"#,##0.00"),"-","△")&amp;"】"))</f>
        <v>【98.81】</v>
      </c>
      <c r="AJ6" s="21" t="str">
        <f>IF(AJ7="",NA(),AJ7)</f>
        <v>-</v>
      </c>
      <c r="AK6" s="21" t="str">
        <f t="shared" ref="AK6:AS6" si="5">IF(AK7="",NA(),AK7)</f>
        <v>-</v>
      </c>
      <c r="AL6" s="21" t="str">
        <f t="shared" si="5"/>
        <v>-</v>
      </c>
      <c r="AM6" s="21">
        <f t="shared" si="5"/>
        <v>200.13</v>
      </c>
      <c r="AN6" s="21">
        <f t="shared" si="5"/>
        <v>194.38</v>
      </c>
      <c r="AO6" s="21" t="str">
        <f t="shared" si="5"/>
        <v>-</v>
      </c>
      <c r="AP6" s="21" t="str">
        <f t="shared" si="5"/>
        <v>-</v>
      </c>
      <c r="AQ6" s="21" t="str">
        <f t="shared" si="5"/>
        <v>-</v>
      </c>
      <c r="AR6" s="21">
        <f t="shared" si="5"/>
        <v>74.239999999999995</v>
      </c>
      <c r="AS6" s="21">
        <f t="shared" si="5"/>
        <v>83.92</v>
      </c>
      <c r="AT6" s="20" t="str">
        <f>IF(AT7="","",IF(AT7="-","【-】","【"&amp;SUBSTITUTE(TEXT(AT7,"#,##0.00"),"-","△")&amp;"】"))</f>
        <v>【102.81】</v>
      </c>
      <c r="AU6" s="21" t="str">
        <f>IF(AU7="",NA(),AU7)</f>
        <v>-</v>
      </c>
      <c r="AV6" s="21" t="str">
        <f t="shared" ref="AV6:BD6" si="6">IF(AV7="",NA(),AV7)</f>
        <v>-</v>
      </c>
      <c r="AW6" s="21" t="str">
        <f t="shared" si="6"/>
        <v>-</v>
      </c>
      <c r="AX6" s="21">
        <f t="shared" si="6"/>
        <v>68.900000000000006</v>
      </c>
      <c r="AY6" s="21">
        <f t="shared" si="6"/>
        <v>81.83</v>
      </c>
      <c r="AZ6" s="21" t="str">
        <f t="shared" si="6"/>
        <v>-</v>
      </c>
      <c r="BA6" s="21" t="str">
        <f t="shared" si="6"/>
        <v>-</v>
      </c>
      <c r="BB6" s="21" t="str">
        <f t="shared" si="6"/>
        <v>-</v>
      </c>
      <c r="BC6" s="21">
        <f t="shared" si="6"/>
        <v>100.47</v>
      </c>
      <c r="BD6" s="21">
        <f t="shared" si="6"/>
        <v>122.71</v>
      </c>
      <c r="BE6" s="20" t="str">
        <f>IF(BE7="","",IF(BE7="-","【-】","【"&amp;SUBSTITUTE(TEXT(BE7,"#,##0.00"),"-","△")&amp;"】"))</f>
        <v>【112.20】</v>
      </c>
      <c r="BF6" s="21" t="str">
        <f>IF(BF7="",NA(),BF7)</f>
        <v>-</v>
      </c>
      <c r="BG6" s="21" t="str">
        <f t="shared" ref="BG6:BO6" si="7">IF(BG7="",NA(),BG7)</f>
        <v>-</v>
      </c>
      <c r="BH6" s="21" t="str">
        <f t="shared" si="7"/>
        <v>-</v>
      </c>
      <c r="BI6" s="21">
        <f t="shared" si="7"/>
        <v>116.28</v>
      </c>
      <c r="BJ6" s="21">
        <f t="shared" si="7"/>
        <v>145.36000000000001</v>
      </c>
      <c r="BK6" s="21" t="str">
        <f t="shared" si="7"/>
        <v>-</v>
      </c>
      <c r="BL6" s="21" t="str">
        <f t="shared" si="7"/>
        <v>-</v>
      </c>
      <c r="BM6" s="21" t="str">
        <f t="shared" si="7"/>
        <v>-</v>
      </c>
      <c r="BN6" s="21">
        <f t="shared" si="7"/>
        <v>294.27</v>
      </c>
      <c r="BO6" s="21">
        <f t="shared" si="7"/>
        <v>294.08999999999997</v>
      </c>
      <c r="BP6" s="20" t="str">
        <f>IF(BP7="","",IF(BP7="-","【-】","【"&amp;SUBSTITUTE(TEXT(BP7,"#,##0.00"),"-","△")&amp;"】"))</f>
        <v>【310.14】</v>
      </c>
      <c r="BQ6" s="21" t="str">
        <f>IF(BQ7="",NA(),BQ7)</f>
        <v>-</v>
      </c>
      <c r="BR6" s="21" t="str">
        <f t="shared" ref="BR6:BZ6" si="8">IF(BR7="",NA(),BR7)</f>
        <v>-</v>
      </c>
      <c r="BS6" s="21" t="str">
        <f t="shared" si="8"/>
        <v>-</v>
      </c>
      <c r="BT6" s="21">
        <f t="shared" si="8"/>
        <v>77.95</v>
      </c>
      <c r="BU6" s="21">
        <f t="shared" si="8"/>
        <v>79.75</v>
      </c>
      <c r="BV6" s="21" t="str">
        <f t="shared" si="8"/>
        <v>-</v>
      </c>
      <c r="BW6" s="21" t="str">
        <f t="shared" si="8"/>
        <v>-</v>
      </c>
      <c r="BX6" s="21" t="str">
        <f t="shared" si="8"/>
        <v>-</v>
      </c>
      <c r="BY6" s="21">
        <f t="shared" si="8"/>
        <v>60.59</v>
      </c>
      <c r="BZ6" s="21">
        <f t="shared" si="8"/>
        <v>60</v>
      </c>
      <c r="CA6" s="20" t="str">
        <f>IF(CA7="","",IF(CA7="-","【-】","【"&amp;SUBSTITUTE(TEXT(CA7,"#,##0.00"),"-","△")&amp;"】"))</f>
        <v>【57.71】</v>
      </c>
      <c r="CB6" s="21" t="str">
        <f>IF(CB7="",NA(),CB7)</f>
        <v>-</v>
      </c>
      <c r="CC6" s="21" t="str">
        <f t="shared" ref="CC6:CK6" si="9">IF(CC7="",NA(),CC7)</f>
        <v>-</v>
      </c>
      <c r="CD6" s="21" t="str">
        <f t="shared" si="9"/>
        <v>-</v>
      </c>
      <c r="CE6" s="21">
        <f t="shared" si="9"/>
        <v>220.97</v>
      </c>
      <c r="CF6" s="21">
        <f t="shared" si="9"/>
        <v>220.58</v>
      </c>
      <c r="CG6" s="21" t="str">
        <f t="shared" si="9"/>
        <v>-</v>
      </c>
      <c r="CH6" s="21" t="str">
        <f t="shared" si="9"/>
        <v>-</v>
      </c>
      <c r="CI6" s="21" t="str">
        <f t="shared" si="9"/>
        <v>-</v>
      </c>
      <c r="CJ6" s="21">
        <f t="shared" si="9"/>
        <v>280.23</v>
      </c>
      <c r="CK6" s="21">
        <f t="shared" si="9"/>
        <v>282.70999999999998</v>
      </c>
      <c r="CL6" s="20" t="str">
        <f>IF(CL7="","",IF(CL7="-","【-】","【"&amp;SUBSTITUTE(TEXT(CL7,"#,##0.00"),"-","△")&amp;"】"))</f>
        <v>【286.17】</v>
      </c>
      <c r="CM6" s="21" t="str">
        <f>IF(CM7="",NA(),CM7)</f>
        <v>-</v>
      </c>
      <c r="CN6" s="21" t="str">
        <f t="shared" ref="CN6:CV6" si="10">IF(CN7="",NA(),CN7)</f>
        <v>-</v>
      </c>
      <c r="CO6" s="21" t="str">
        <f t="shared" si="10"/>
        <v>-</v>
      </c>
      <c r="CP6" s="21">
        <f t="shared" si="10"/>
        <v>31.47</v>
      </c>
      <c r="CQ6" s="21">
        <f t="shared" si="10"/>
        <v>29.71</v>
      </c>
      <c r="CR6" s="21" t="str">
        <f t="shared" si="10"/>
        <v>-</v>
      </c>
      <c r="CS6" s="21" t="str">
        <f t="shared" si="10"/>
        <v>-</v>
      </c>
      <c r="CT6" s="21" t="str">
        <f t="shared" si="10"/>
        <v>-</v>
      </c>
      <c r="CU6" s="21">
        <f t="shared" si="10"/>
        <v>58.19</v>
      </c>
      <c r="CV6" s="21">
        <f t="shared" si="10"/>
        <v>56.52</v>
      </c>
      <c r="CW6" s="20" t="str">
        <f>IF(CW7="","",IF(CW7="-","【-】","【"&amp;SUBSTITUTE(TEXT(CW7,"#,##0.00"),"-","△")&amp;"】"))</f>
        <v>【56.80】</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87.8</v>
      </c>
      <c r="DG6" s="21">
        <f t="shared" si="11"/>
        <v>88.43</v>
      </c>
      <c r="DH6" s="20" t="str">
        <f>IF(DH7="","",IF(DH7="-","【-】","【"&amp;SUBSTITUTE(TEXT(DH7,"#,##0.00"),"-","△")&amp;"】"))</f>
        <v>【83.38】</v>
      </c>
      <c r="DI6" s="21" t="str">
        <f>IF(DI7="",NA(),DI7)</f>
        <v>-</v>
      </c>
      <c r="DJ6" s="21" t="str">
        <f t="shared" ref="DJ6:DR6" si="12">IF(DJ7="",NA(),DJ7)</f>
        <v>-</v>
      </c>
      <c r="DK6" s="21" t="str">
        <f t="shared" si="12"/>
        <v>-</v>
      </c>
      <c r="DL6" s="21">
        <f t="shared" si="12"/>
        <v>4.1100000000000003</v>
      </c>
      <c r="DM6" s="21">
        <f t="shared" si="12"/>
        <v>7.87</v>
      </c>
      <c r="DN6" s="21" t="str">
        <f t="shared" si="12"/>
        <v>-</v>
      </c>
      <c r="DO6" s="21" t="str">
        <f t="shared" si="12"/>
        <v>-</v>
      </c>
      <c r="DP6" s="21" t="str">
        <f t="shared" si="12"/>
        <v>-</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172057</v>
      </c>
      <c r="D7" s="23">
        <v>46</v>
      </c>
      <c r="E7" s="23">
        <v>18</v>
      </c>
      <c r="F7" s="23">
        <v>0</v>
      </c>
      <c r="G7" s="23">
        <v>0</v>
      </c>
      <c r="H7" s="23" t="s">
        <v>96</v>
      </c>
      <c r="I7" s="23" t="s">
        <v>97</v>
      </c>
      <c r="J7" s="23" t="s">
        <v>98</v>
      </c>
      <c r="K7" s="23" t="s">
        <v>99</v>
      </c>
      <c r="L7" s="23" t="s">
        <v>100</v>
      </c>
      <c r="M7" s="23" t="s">
        <v>101</v>
      </c>
      <c r="N7" s="24" t="s">
        <v>102</v>
      </c>
      <c r="O7" s="24">
        <v>43.36</v>
      </c>
      <c r="P7" s="24">
        <v>11.31</v>
      </c>
      <c r="Q7" s="24">
        <v>100</v>
      </c>
      <c r="R7" s="24">
        <v>3520</v>
      </c>
      <c r="S7" s="24">
        <v>13334</v>
      </c>
      <c r="T7" s="24">
        <v>247.2</v>
      </c>
      <c r="U7" s="24">
        <v>53.94</v>
      </c>
      <c r="V7" s="24">
        <v>1490</v>
      </c>
      <c r="W7" s="24">
        <v>1.04</v>
      </c>
      <c r="X7" s="24">
        <v>1432.69</v>
      </c>
      <c r="Y7" s="24" t="s">
        <v>102</v>
      </c>
      <c r="Z7" s="24" t="s">
        <v>102</v>
      </c>
      <c r="AA7" s="24" t="s">
        <v>102</v>
      </c>
      <c r="AB7" s="24">
        <v>100.75</v>
      </c>
      <c r="AC7" s="24">
        <v>100.9</v>
      </c>
      <c r="AD7" s="24" t="s">
        <v>102</v>
      </c>
      <c r="AE7" s="24" t="s">
        <v>102</v>
      </c>
      <c r="AF7" s="24" t="s">
        <v>102</v>
      </c>
      <c r="AG7" s="24">
        <v>99.03</v>
      </c>
      <c r="AH7" s="24">
        <v>100.41</v>
      </c>
      <c r="AI7" s="24">
        <v>98.81</v>
      </c>
      <c r="AJ7" s="24" t="s">
        <v>102</v>
      </c>
      <c r="AK7" s="24" t="s">
        <v>102</v>
      </c>
      <c r="AL7" s="24" t="s">
        <v>102</v>
      </c>
      <c r="AM7" s="24">
        <v>200.13</v>
      </c>
      <c r="AN7" s="24">
        <v>194.38</v>
      </c>
      <c r="AO7" s="24" t="s">
        <v>102</v>
      </c>
      <c r="AP7" s="24" t="s">
        <v>102</v>
      </c>
      <c r="AQ7" s="24" t="s">
        <v>102</v>
      </c>
      <c r="AR7" s="24">
        <v>74.239999999999995</v>
      </c>
      <c r="AS7" s="24">
        <v>83.92</v>
      </c>
      <c r="AT7" s="24">
        <v>102.81</v>
      </c>
      <c r="AU7" s="24" t="s">
        <v>102</v>
      </c>
      <c r="AV7" s="24" t="s">
        <v>102</v>
      </c>
      <c r="AW7" s="24" t="s">
        <v>102</v>
      </c>
      <c r="AX7" s="24">
        <v>68.900000000000006</v>
      </c>
      <c r="AY7" s="24">
        <v>81.83</v>
      </c>
      <c r="AZ7" s="24" t="s">
        <v>102</v>
      </c>
      <c r="BA7" s="24" t="s">
        <v>102</v>
      </c>
      <c r="BB7" s="24" t="s">
        <v>102</v>
      </c>
      <c r="BC7" s="24">
        <v>100.47</v>
      </c>
      <c r="BD7" s="24">
        <v>122.71</v>
      </c>
      <c r="BE7" s="24">
        <v>112.2</v>
      </c>
      <c r="BF7" s="24" t="s">
        <v>102</v>
      </c>
      <c r="BG7" s="24" t="s">
        <v>102</v>
      </c>
      <c r="BH7" s="24" t="s">
        <v>102</v>
      </c>
      <c r="BI7" s="24">
        <v>116.28</v>
      </c>
      <c r="BJ7" s="24">
        <v>145.36000000000001</v>
      </c>
      <c r="BK7" s="24" t="s">
        <v>102</v>
      </c>
      <c r="BL7" s="24" t="s">
        <v>102</v>
      </c>
      <c r="BM7" s="24" t="s">
        <v>102</v>
      </c>
      <c r="BN7" s="24">
        <v>294.27</v>
      </c>
      <c r="BO7" s="24">
        <v>294.08999999999997</v>
      </c>
      <c r="BP7" s="24">
        <v>310.14</v>
      </c>
      <c r="BQ7" s="24" t="s">
        <v>102</v>
      </c>
      <c r="BR7" s="24" t="s">
        <v>102</v>
      </c>
      <c r="BS7" s="24" t="s">
        <v>102</v>
      </c>
      <c r="BT7" s="24">
        <v>77.95</v>
      </c>
      <c r="BU7" s="24">
        <v>79.75</v>
      </c>
      <c r="BV7" s="24" t="s">
        <v>102</v>
      </c>
      <c r="BW7" s="24" t="s">
        <v>102</v>
      </c>
      <c r="BX7" s="24" t="s">
        <v>102</v>
      </c>
      <c r="BY7" s="24">
        <v>60.59</v>
      </c>
      <c r="BZ7" s="24">
        <v>60</v>
      </c>
      <c r="CA7" s="24">
        <v>57.71</v>
      </c>
      <c r="CB7" s="24" t="s">
        <v>102</v>
      </c>
      <c r="CC7" s="24" t="s">
        <v>102</v>
      </c>
      <c r="CD7" s="24" t="s">
        <v>102</v>
      </c>
      <c r="CE7" s="24">
        <v>220.97</v>
      </c>
      <c r="CF7" s="24">
        <v>220.58</v>
      </c>
      <c r="CG7" s="24" t="s">
        <v>102</v>
      </c>
      <c r="CH7" s="24" t="s">
        <v>102</v>
      </c>
      <c r="CI7" s="24" t="s">
        <v>102</v>
      </c>
      <c r="CJ7" s="24">
        <v>280.23</v>
      </c>
      <c r="CK7" s="24">
        <v>282.70999999999998</v>
      </c>
      <c r="CL7" s="24">
        <v>286.17</v>
      </c>
      <c r="CM7" s="24" t="s">
        <v>102</v>
      </c>
      <c r="CN7" s="24" t="s">
        <v>102</v>
      </c>
      <c r="CO7" s="24" t="s">
        <v>102</v>
      </c>
      <c r="CP7" s="24">
        <v>31.47</v>
      </c>
      <c r="CQ7" s="24">
        <v>29.71</v>
      </c>
      <c r="CR7" s="24" t="s">
        <v>102</v>
      </c>
      <c r="CS7" s="24" t="s">
        <v>102</v>
      </c>
      <c r="CT7" s="24" t="s">
        <v>102</v>
      </c>
      <c r="CU7" s="24">
        <v>58.19</v>
      </c>
      <c r="CV7" s="24">
        <v>56.52</v>
      </c>
      <c r="CW7" s="24">
        <v>56.8</v>
      </c>
      <c r="CX7" s="24" t="s">
        <v>102</v>
      </c>
      <c r="CY7" s="24" t="s">
        <v>102</v>
      </c>
      <c r="CZ7" s="24" t="s">
        <v>102</v>
      </c>
      <c r="DA7" s="24">
        <v>100</v>
      </c>
      <c r="DB7" s="24">
        <v>100</v>
      </c>
      <c r="DC7" s="24" t="s">
        <v>102</v>
      </c>
      <c r="DD7" s="24" t="s">
        <v>102</v>
      </c>
      <c r="DE7" s="24" t="s">
        <v>102</v>
      </c>
      <c r="DF7" s="24">
        <v>87.8</v>
      </c>
      <c r="DG7" s="24">
        <v>88.43</v>
      </c>
      <c r="DH7" s="24">
        <v>83.38</v>
      </c>
      <c r="DI7" s="24" t="s">
        <v>102</v>
      </c>
      <c r="DJ7" s="24" t="s">
        <v>102</v>
      </c>
      <c r="DK7" s="24" t="s">
        <v>102</v>
      </c>
      <c r="DL7" s="24">
        <v>4.1100000000000003</v>
      </c>
      <c r="DM7" s="24">
        <v>7.87</v>
      </c>
      <c r="DN7" s="24" t="s">
        <v>102</v>
      </c>
      <c r="DO7" s="24" t="s">
        <v>102</v>
      </c>
      <c r="DP7" s="24" t="s">
        <v>102</v>
      </c>
      <c r="DQ7" s="24">
        <v>15.74</v>
      </c>
      <c r="DR7" s="24">
        <v>21.02</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saka</cp:lastModifiedBy>
  <dcterms:created xsi:type="dcterms:W3CDTF">2023-01-12T23:49:32Z</dcterms:created>
  <dcterms:modified xsi:type="dcterms:W3CDTF">2023-01-24T09:54:47Z</dcterms:modified>
  <cp:category/>
</cp:coreProperties>
</file>