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3 下水道\79小規模\"/>
    </mc:Choice>
  </mc:AlternateContent>
  <workbookProtection workbookAlgorithmName="SHA-512" workbookHashValue="XePfeuTcsEAQz6hfqcJrql+57E816GkV+EXhAdqvawVgAQb6prl6IsjHcFQNXtEmBC6L84bb6psVM04HLB9FoA==" workbookSaltValue="2pisXlPGuNQKwsymYn+oTw==" workbookSpinCount="100000" lockStructure="1"/>
  <bookViews>
    <workbookView xWindow="-120" yWindow="-120" windowWidth="29040" windowHeight="158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AL8" i="4" s="1"/>
  <c r="R6" i="5"/>
  <c r="Q6" i="5"/>
  <c r="W10" i="4" s="1"/>
  <c r="P6" i="5"/>
  <c r="P10" i="4" s="1"/>
  <c r="O6" i="5"/>
  <c r="I10" i="4" s="1"/>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F85" i="4"/>
  <c r="E85" i="4"/>
  <c r="AD10" i="4"/>
  <c r="B10" i="4"/>
  <c r="BB8" i="4"/>
  <c r="AT8" i="4"/>
  <c r="AD8" i="4"/>
  <c r="W8" i="4"/>
  <c r="P8" i="4"/>
  <c r="I8" i="4"/>
  <c r="B8"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<sst xmlns="http://schemas.openxmlformats.org/spreadsheetml/2006/main" count="231" uniqueCount="118">
  <si>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</si>
  <si>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</si>
  <si>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</si>
  <si>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</si>
  <si>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</si>
  <si>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</si>
  <si>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</si>
  <si>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</si>
  <si>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</si>
  <si>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</si>
  <si>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</si>
  <si>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</si>
  <si>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</si>
  <si>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</si>
  <si>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</si>
  <si>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</si>
  <si>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</si>
  <si>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</si>
  <si>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</si>
  <si>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</si>
  <si>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</si>
  <si>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</si>
  <si>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</si>
  <si>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</si>
  <si>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</si>
  <si>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</si>
  <si>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</si>
  <si>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</si>
  <si>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</si>
  <si>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</si>
  <si>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</si>
  <si>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</si>
  <si>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</si>
  <si>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</si>
  <si>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</si>
  <si>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</si>
  <si>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</si>
  <si>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</si>
  <si>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</si>
  <si>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</si>
  <si>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</si>
  <si>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</si>
  <si>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</si>
  <si>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</si>
  <si>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</si>
  <si>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</si>
  <si>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</si>
  <si>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</si>
  <si>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</si>
  <si>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</si>
  <si>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</si>
  <si>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</si>
  <si>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</si>
  <si>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</si>
  <si>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</si>
  <si>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</si>
  <si>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</si>
  <si>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</si>
  <si>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</si>
  <si>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</si>
  <si>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</si>
  <si>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</si>
  <si>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</si>
  <si>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</si>
  <si>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</si>
  <si>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</si>
  <si>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</si>
  <si>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</si>
  <si>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</si>
  <si>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</si>
  <si>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</si>
  <si>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</si>
  <si>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</si>
  <si>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</si>
  <si>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</si>
  <si>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</si>
  <si>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</si>
  <si>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</si>
  <si>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</si>
  <si>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</si>
  <si>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</si>
  <si>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</si>
  <si>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</si>
  <si>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</si>
  <si>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</si>
  <si>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</si>
  <si>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</si>
  <si>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</si>
  <si>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</si>
  <si>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</si>
  <si>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</si>
  <si>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</si>
  <si>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</si>
  <si>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</si>
  <si>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</si>
  <si>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</si>
  <si>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加賀市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</si>
  <si>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</si>
  <si>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</si>
  <si>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</si>
  <si>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</si>
  <si>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</si>
  <si>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</si>
  <si>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</si>
  <si>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</si>
  <si>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</si>
  <si>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</si>
  <si>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</si>
  <si>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</si>
  <si>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</si>
  <si>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</si>
  <si>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</si>
  <si>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</si>
  <si>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</si>
  <si>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</si>
  <si>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本事業は事業規模が小さいことや、世帯人数の減少や節水等により使用料収入の減少が危惧されるが、維持管理費用の削減や、老朽化による更新を計画的に行い、健全な経営を持続していく。</t>
    <phoneticPr fontId="4"/>
  </si>
  <si>
    <t>　本事業では、使用料収入は安定しているといえるが、今後、人口減少による収益の減少が予測される。
　また、流動比率が低く、企業債残高対事業規模比率も高いため、費用削減の検討、施設利用率の向上など経常収支比率の改善に向けて取り組む必要がある。</t>
    <phoneticPr fontId="4"/>
  </si>
  <si>
    <t xml:space="preserve">  供用開始から約25年以上経過しており、施設及び管路の老朽化による更新費用が年々増加してきていることからも 今後、老朽化に伴う更新需要の増加が見込まれることから、更新、長寿命化の計画により、投資を平準化しながら安定した経営を行っていく。</t>
    <rPh sb="39" eb="41">
      <t>ネンネン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</si>
</sst>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9A-4A72-A445-CB88455009E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69A-4A72-A445-CB88455009E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42.31</c:v>
                </c:pt>
                <c:pt idx="1">
                  <c:v>42.31</c:v>
                </c:pt>
                <c:pt idx="2">
                  <c:v>3.85</c:v>
                </c:pt>
                <c:pt idx="3">
                  <c:v>3.85</c:v>
                </c:pt>
                <c:pt idx="4">
                  <c:v>46.15</c:v>
                </c:pt>
              </c:numCache>
            </c:numRef>
          </c:val>
          <c:extLst>
            <c:ext xmlns:c16="http://schemas.microsoft.com/office/drawing/2014/chart" uri="{C3380CC4-5D6E-409C-BE32-E72D297353CC}">
              <c16:uniqueId val="{00000000-90E5-425E-9FD4-18FBF209E98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34.29</c:v>
                </c:pt>
                <c:pt idx="1">
                  <c:v>35.340000000000003</c:v>
                </c:pt>
                <c:pt idx="2">
                  <c:v>34.68</c:v>
                </c:pt>
                <c:pt idx="3">
                  <c:v>34.700000000000003</c:v>
                </c:pt>
                <c:pt idx="4">
                  <c:v>46.83</c:v>
                </c:pt>
              </c:numCache>
            </c:numRef>
          </c:val>
          <c:smooth val="0"/>
          <c:extLst>
            <c:ext xmlns:c16="http://schemas.microsoft.com/office/drawing/2014/chart" uri="{C3380CC4-5D6E-409C-BE32-E72D297353CC}">
              <c16:uniqueId val="{00000001-90E5-425E-9FD4-18FBF209E98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88.46</c:v>
                </c:pt>
                <c:pt idx="1">
                  <c:v>88.24</c:v>
                </c:pt>
                <c:pt idx="2">
                  <c:v>88.89</c:v>
                </c:pt>
                <c:pt idx="3">
                  <c:v>83.33</c:v>
                </c:pt>
                <c:pt idx="4">
                  <c:v>84.31</c:v>
                </c:pt>
              </c:numCache>
            </c:numRef>
          </c:val>
          <c:extLst>
            <c:ext xmlns:c16="http://schemas.microsoft.com/office/drawing/2014/chart" uri="{C3380CC4-5D6E-409C-BE32-E72D297353CC}">
              <c16:uniqueId val="{00000000-0F5C-409E-B626-A31EE45037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89.88</c:v>
                </c:pt>
                <c:pt idx="1">
                  <c:v>91.52</c:v>
                </c:pt>
                <c:pt idx="2">
                  <c:v>90.33</c:v>
                </c:pt>
                <c:pt idx="3">
                  <c:v>90.04</c:v>
                </c:pt>
                <c:pt idx="4">
                  <c:v>90.58</c:v>
                </c:pt>
              </c:numCache>
            </c:numRef>
          </c:val>
          <c:smooth val="0"/>
          <c:extLst>
            <c:ext xmlns:c16="http://schemas.microsoft.com/office/drawing/2014/chart" uri="{C3380CC4-5D6E-409C-BE32-E72D297353CC}">
              <c16:uniqueId val="{00000001-0F5C-409E-B626-A31EE45037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164.05</c:v>
                </c:pt>
                <c:pt idx="1">
                  <c:v>95.88</c:v>
                </c:pt>
                <c:pt idx="2">
                  <c:v>90.66</c:v>
                </c:pt>
                <c:pt idx="3">
                  <c:v>94.11</c:v>
                </c:pt>
                <c:pt idx="4">
                  <c:v>95.72</c:v>
                </c:pt>
              </c:numCache>
            </c:numRef>
          </c:val>
          <c:extLst>
            <c:ext xmlns:c16="http://schemas.microsoft.com/office/drawing/2014/chart" uri="{C3380CC4-5D6E-409C-BE32-E72D297353CC}">
              <c16:uniqueId val="{00000000-504E-4482-850C-FC0B86999F1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97.69</c:v>
                </c:pt>
                <c:pt idx="1">
                  <c:v>91.26</c:v>
                </c:pt>
                <c:pt idx="2">
                  <c:v>99.2</c:v>
                </c:pt>
                <c:pt idx="3">
                  <c:v>100.42</c:v>
                </c:pt>
                <c:pt idx="4">
                  <c:v>98.03</c:v>
                </c:pt>
              </c:numCache>
            </c:numRef>
          </c:val>
          <c:smooth val="0"/>
          <c:extLst>
            <c:ext xmlns:c16="http://schemas.microsoft.com/office/drawing/2014/chart" uri="{C3380CC4-5D6E-409C-BE32-E72D297353CC}">
              <c16:uniqueId val="{00000001-504E-4482-850C-FC0B86999F1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3.07</c:v>
                </c:pt>
                <c:pt idx="1">
                  <c:v>6.54</c:v>
                </c:pt>
                <c:pt idx="2">
                  <c:v>9.2100000000000009</c:v>
                </c:pt>
                <c:pt idx="3">
                  <c:v>12.28</c:v>
                </c:pt>
                <c:pt idx="4">
                  <c:v>15.35</c:v>
                </c:pt>
              </c:numCache>
            </c:numRef>
          </c:val>
          <c:extLst>
            <c:ext xmlns:c16="http://schemas.microsoft.com/office/drawing/2014/chart" uri="{C3380CC4-5D6E-409C-BE32-E72D297353CC}">
              <c16:uniqueId val="{00000000-D856-4961-99BC-1B9FE407417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31.73</c:v>
                </c:pt>
                <c:pt idx="1">
                  <c:v>30.28</c:v>
                </c:pt>
                <c:pt idx="2">
                  <c:v>31</c:v>
                </c:pt>
                <c:pt idx="3">
                  <c:v>29.28</c:v>
                </c:pt>
                <c:pt idx="4">
                  <c:v>32.380000000000003</c:v>
                </c:pt>
              </c:numCache>
            </c:numRef>
          </c:val>
          <c:smooth val="0"/>
          <c:extLst>
            <c:ext xmlns:c16="http://schemas.microsoft.com/office/drawing/2014/chart" uri="{C3380CC4-5D6E-409C-BE32-E72D297353CC}">
              <c16:uniqueId val="{00000001-D856-4961-99BC-1B9FE407417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22-413F-85BE-834FCDEFE67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922-413F-85BE-834FCDEFE67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quot;-&quot;">
                  <c:v>18.72</c:v>
                </c:pt>
                <c:pt idx="4" formatCode="#,##0.00;&quot;△&quot;#,##0.00;&quot;-&quot;">
                  <c:v>38.89</c:v>
                </c:pt>
              </c:numCache>
            </c:numRef>
          </c:val>
          <c:extLst>
            <c:ext xmlns:c16="http://schemas.microsoft.com/office/drawing/2014/chart" uri="{C3380CC4-5D6E-409C-BE32-E72D297353CC}">
              <c16:uniqueId val="{00000000-C8AD-45A4-876D-B81AE12006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1037.73</c:v>
                </c:pt>
                <c:pt idx="1">
                  <c:v>1597.09</c:v>
                </c:pt>
                <c:pt idx="2">
                  <c:v>1500.46</c:v>
                </c:pt>
                <c:pt idx="3">
                  <c:v>762.05</c:v>
                </c:pt>
                <c:pt idx="4">
                  <c:v>755.68</c:v>
                </c:pt>
              </c:numCache>
            </c:numRef>
          </c:val>
          <c:smooth val="0"/>
          <c:extLst>
            <c:ext xmlns:c16="http://schemas.microsoft.com/office/drawing/2014/chart" uri="{C3380CC4-5D6E-409C-BE32-E72D297353CC}">
              <c16:uniqueId val="{00000001-C8AD-45A4-876D-B81AE12006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22.98</c:v>
                </c:pt>
                <c:pt idx="1">
                  <c:v>2.97</c:v>
                </c:pt>
                <c:pt idx="2">
                  <c:v>8.82</c:v>
                </c:pt>
                <c:pt idx="3">
                  <c:v>24.35</c:v>
                </c:pt>
                <c:pt idx="4">
                  <c:v>20.84</c:v>
                </c:pt>
              </c:numCache>
            </c:numRef>
          </c:val>
          <c:extLst>
            <c:ext xmlns:c16="http://schemas.microsoft.com/office/drawing/2014/chart" uri="{C3380CC4-5D6E-409C-BE32-E72D297353CC}">
              <c16:uniqueId val="{00000000-4198-42E9-90A3-FF65185CD14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89.03</c:v>
                </c:pt>
                <c:pt idx="1">
                  <c:v>88.56</c:v>
                </c:pt>
                <c:pt idx="2">
                  <c:v>81.260000000000005</c:v>
                </c:pt>
                <c:pt idx="3">
                  <c:v>92.61</c:v>
                </c:pt>
                <c:pt idx="4">
                  <c:v>91.41</c:v>
                </c:pt>
              </c:numCache>
            </c:numRef>
          </c:val>
          <c:smooth val="0"/>
          <c:extLst>
            <c:ext xmlns:c16="http://schemas.microsoft.com/office/drawing/2014/chart" uri="{C3380CC4-5D6E-409C-BE32-E72D297353CC}">
              <c16:uniqueId val="{00000001-4198-42E9-90A3-FF65185CD14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3789.4</c:v>
                </c:pt>
                <c:pt idx="1">
                  <c:v>3528.36</c:v>
                </c:pt>
                <c:pt idx="2">
                  <c:v>3409.75</c:v>
                </c:pt>
                <c:pt idx="3">
                  <c:v>2968.98</c:v>
                </c:pt>
                <c:pt idx="4">
                  <c:v>2671.53</c:v>
                </c:pt>
              </c:numCache>
            </c:numRef>
          </c:val>
          <c:extLst>
            <c:ext xmlns:c16="http://schemas.microsoft.com/office/drawing/2014/chart" uri="{C3380CC4-5D6E-409C-BE32-E72D297353CC}">
              <c16:uniqueId val="{00000000-F8B0-436E-A5B5-18F166976A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1759.36</c:v>
                </c:pt>
                <c:pt idx="1">
                  <c:v>1837.88</c:v>
                </c:pt>
                <c:pt idx="2">
                  <c:v>1748.51</c:v>
                </c:pt>
                <c:pt idx="3">
                  <c:v>1640.16</c:v>
                </c:pt>
                <c:pt idx="4">
                  <c:v>1521.05</c:v>
                </c:pt>
              </c:numCache>
            </c:numRef>
          </c:val>
          <c:smooth val="0"/>
          <c:extLst>
            <c:ext xmlns:c16="http://schemas.microsoft.com/office/drawing/2014/chart" uri="{C3380CC4-5D6E-409C-BE32-E72D297353CC}">
              <c16:uniqueId val="{00000001-F8B0-436E-A5B5-18F166976A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85.89</c:v>
                </c:pt>
                <c:pt idx="1">
                  <c:v>80</c:v>
                </c:pt>
                <c:pt idx="2">
                  <c:v>18.079999999999998</c:v>
                </c:pt>
                <c:pt idx="3">
                  <c:v>76.02</c:v>
                </c:pt>
                <c:pt idx="4">
                  <c:v>82.05</c:v>
                </c:pt>
              </c:numCache>
            </c:numRef>
          </c:val>
          <c:extLst>
            <c:ext xmlns:c16="http://schemas.microsoft.com/office/drawing/2014/chart" uri="{C3380CC4-5D6E-409C-BE32-E72D297353CC}">
              <c16:uniqueId val="{00000000-3D66-467E-908A-C4658B30466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37.200000000000003</c:v>
                </c:pt>
                <c:pt idx="1">
                  <c:v>35.03</c:v>
                </c:pt>
                <c:pt idx="2">
                  <c:v>34.99</c:v>
                </c:pt>
                <c:pt idx="3">
                  <c:v>38.270000000000003</c:v>
                </c:pt>
                <c:pt idx="4">
                  <c:v>37.520000000000003</c:v>
                </c:pt>
              </c:numCache>
            </c:numRef>
          </c:val>
          <c:smooth val="0"/>
          <c:extLst>
            <c:ext xmlns:c16="http://schemas.microsoft.com/office/drawing/2014/chart" uri="{C3380CC4-5D6E-409C-BE32-E72D297353CC}">
              <c16:uniqueId val="{00000001-3D66-467E-908A-C4658B30466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149.94</c:v>
                </c:pt>
                <c:pt idx="1">
                  <c:v>156.72999999999999</c:v>
                </c:pt>
                <c:pt idx="2">
                  <c:v>708.13</c:v>
                </c:pt>
                <c:pt idx="3">
                  <c:v>170.83</c:v>
                </c:pt>
                <c:pt idx="4">
                  <c:v>160.41999999999999</c:v>
                </c:pt>
              </c:numCache>
            </c:numRef>
          </c:val>
          <c:extLst>
            <c:ext xmlns:c16="http://schemas.microsoft.com/office/drawing/2014/chart" uri="{C3380CC4-5D6E-409C-BE32-E72D297353CC}">
              <c16:uniqueId val="{00000000-7578-4F04-AB5C-9C7E6B836C1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508.64</c:v>
                </c:pt>
                <c:pt idx="1">
                  <c:v>525.22</c:v>
                </c:pt>
                <c:pt idx="2">
                  <c:v>520.91999999999996</c:v>
                </c:pt>
                <c:pt idx="3">
                  <c:v>486.77</c:v>
                </c:pt>
                <c:pt idx="4">
                  <c:v>502.1</c:v>
                </c:pt>
              </c:numCache>
            </c:numRef>
          </c:val>
          <c:smooth val="0"/>
          <c:extLst>
            <c:ext xmlns:c16="http://schemas.microsoft.com/office/drawing/2014/chart" uri="{C3380CC4-5D6E-409C-BE32-E72D297353CC}">
              <c16:uniqueId val="{00000001-7578-4F04-AB5C-9C7E6B836C1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加賀市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小規模集合排水処理</v>
      </c>
      <c r="Q8" s="40"/>
      <c r="R8" s="40"/>
      <c r="S8" s="40"/>
      <c r="T8" s="40"/>
      <c r="U8" s="40"/>
      <c r="V8" s="40"/>
      <c r="W8" s="40" t="str">
        <f>データ!L6</f>
        <v>I2</v>
      </c>
      <c r="X8" s="40"/>
      <c r="Y8" s="40"/>
      <c r="Z8" s="40"/>
      <c r="AA8" s="40"/>
      <c r="AB8" s="40"/>
      <c r="AC8" s="40"/>
      <c r="AD8" s="41" t="str">
        <f>データ!$M$6</f>
        <v>非設置</v>
      </c>
      <c r="AE8" s="41"/>
      <c r="AF8" s="41"/>
      <c r="AG8" s="41"/>
      <c r="AH8" s="41"/>
      <c r="AI8" s="41"/>
      <c r="AJ8" s="41"/>
      <c r="AK8" s="3"/>
      <c r="AL8" s="42">
        <f>データ!S6</f>
        <v>64276</v>
      </c>
      <c r="AM8" s="42"/>
      <c r="AN8" s="42"/>
      <c r="AO8" s="42"/>
      <c r="AP8" s="42"/>
      <c r="AQ8" s="42"/>
      <c r="AR8" s="42"/>
      <c r="AS8" s="42"/>
      <c r="AT8" s="35">
        <f>データ!T6</f>
        <v>305.87</v>
      </c>
      <c r="AU8" s="35"/>
      <c r="AV8" s="35"/>
      <c r="AW8" s="35"/>
      <c r="AX8" s="35"/>
      <c r="AY8" s="35"/>
      <c r="AZ8" s="35"/>
      <c r="BA8" s="35"/>
      <c r="BB8" s="35">
        <f>データ!U6</f>
        <v>210.14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48.29</v>
      </c>
      <c r="J10" s="35"/>
      <c r="K10" s="35"/>
      <c r="L10" s="35"/>
      <c r="M10" s="35"/>
      <c r="N10" s="35"/>
      <c r="O10" s="35"/>
      <c r="P10" s="35">
        <f>データ!P6</f>
        <v>0.08</v>
      </c>
      <c r="Q10" s="35"/>
      <c r="R10" s="35"/>
      <c r="S10" s="35"/>
      <c r="T10" s="35"/>
      <c r="U10" s="35"/>
      <c r="V10" s="35"/>
      <c r="W10" s="35">
        <f>データ!Q6</f>
        <v>101.63</v>
      </c>
      <c r="X10" s="35"/>
      <c r="Y10" s="35"/>
      <c r="Z10" s="35"/>
      <c r="AA10" s="35"/>
      <c r="AB10" s="35"/>
      <c r="AC10" s="35"/>
      <c r="AD10" s="42">
        <f>データ!R6</f>
        <v>2700</v>
      </c>
      <c r="AE10" s="42"/>
      <c r="AF10" s="42"/>
      <c r="AG10" s="42"/>
      <c r="AH10" s="42"/>
      <c r="AI10" s="42"/>
      <c r="AJ10" s="42"/>
      <c r="AK10" s="2"/>
      <c r="AL10" s="42">
        <f>データ!V6</f>
        <v>51</v>
      </c>
      <c r="AM10" s="42"/>
      <c r="AN10" s="42"/>
      <c r="AO10" s="42"/>
      <c r="AP10" s="42"/>
      <c r="AQ10" s="42"/>
      <c r="AR10" s="42"/>
      <c r="AS10" s="42"/>
      <c r="AT10" s="35">
        <f>データ!W6</f>
        <v>0.03</v>
      </c>
      <c r="AU10" s="35"/>
      <c r="AV10" s="35"/>
      <c r="AW10" s="35"/>
      <c r="AX10" s="35"/>
      <c r="AY10" s="35"/>
      <c r="AZ10" s="35"/>
      <c r="BA10" s="35"/>
      <c r="BB10" s="35">
        <f>データ!X6</f>
        <v>1700</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【98.12】</v>
      </c>
      <c r="F85" s="12" t="str">
        <f>データ!AT6</f>
        <v>【736.54】</v>
      </c>
      <c r="G85" s="12" t="str">
        <f>データ!BE6</f>
        <v>【91.53】</v>
      </c>
      <c r="H85" s="12" t="str">
        <f>データ!BP6</f>
        <v>【1,522.01】</v>
      </c>
      <c r="I85" s="12" t="str">
        <f>データ!CA6</f>
        <v>【37.79】</v>
      </c>
      <c r="J85" s="12" t="str">
        <f>データ!CL6</f>
        <v>【497.52】</v>
      </c>
      <c r="K85" s="12" t="str">
        <f>データ!CW6</f>
        <v>【46.97】</v>
      </c>
      <c r="L85" s="12" t="str">
        <f>データ!DH6</f>
        <v>【90.42】</v>
      </c>
      <c r="M85" s="12" t="str">
        <f>データ!DS6</f>
        <v>【31.92】</v>
      </c>
      <c r="N85" s="12" t="str">
        <f>データ!ED6</f>
        <v>【0.00】</v>
      </c>
      <c r="O85" s="12" t="str">
        <f>データ!EO6</f>
        <v>【0.00】</v>
      </c>
    </row>
  </sheetData>
  <sheetProtection algorithmName="SHA-512" hashValue="gw1ndlHe9JUb8AM0obGNkbGX1zBhRXnZ5syqvVKI5eZS1QK9LVjUWcWv2Quh3KrQsPNcrlIaQPV0+E3qR8EZzg==" saltValue="rov8BmKbJe65uYWhGgSLV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172065</v>
      </c>
      <c r="D6" s="19">
        <f t="shared" si="3"/>
        <v>46</v>
      </c>
      <c r="E6" s="19">
        <f t="shared" si="3"/>
        <v>17</v>
      </c>
      <c r="F6" s="19">
        <f t="shared" si="3"/>
        <v>9</v>
      </c>
      <c r="G6" s="19">
        <f t="shared" si="3"/>
        <v>0</v>
      </c>
      <c r="H6" s="19" t="str">
        <f t="shared" si="3"/>
        <v>石川県　加賀市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48.29</v>
      </c>
      <c r="P6" s="20">
        <f t="shared" si="3"/>
        <v>0.08</v>
      </c>
      <c r="Q6" s="20">
        <f t="shared" si="3"/>
        <v>101.63</v>
      </c>
      <c r="R6" s="20">
        <f t="shared" si="3"/>
        <v>2700</v>
      </c>
      <c r="S6" s="20">
        <f t="shared" si="3"/>
        <v>64276</v>
      </c>
      <c r="T6" s="20">
        <f t="shared" si="3"/>
        <v>305.87</v>
      </c>
      <c r="U6" s="20">
        <f t="shared" si="3"/>
        <v>210.14</v>
      </c>
      <c r="V6" s="20">
        <f t="shared" si="3"/>
        <v>51</v>
      </c>
      <c r="W6" s="20">
        <f t="shared" si="3"/>
        <v>0.03</v>
      </c>
      <c r="X6" s="20">
        <f t="shared" si="3"/>
        <v>1700</v>
      </c>
      <c r="Y6" s="21">
        <f>IF(Y7="",NA(),Y7)</f>
        <v>164.05</v>
      </c>
      <c r="Z6" s="21">
        <f t="shared" ref="Z6:AH6" si="4">IF(Z7="",NA(),Z7)</f>
        <v>95.88</v>
      </c>
      <c r="AA6" s="21">
        <f t="shared" si="4"/>
        <v>90.66</v>
      </c>
      <c r="AB6" s="21">
        <f t="shared" si="4"/>
        <v>94.11</v>
      </c>
      <c r="AC6" s="21">
        <f t="shared" si="4"/>
        <v>95.72</v>
      </c>
      <c r="AD6" s="21">
        <f t="shared" si="4"/>
        <v>97.69</v>
      </c>
      <c r="AE6" s="21">
        <f t="shared" si="4"/>
        <v>91.26</v>
      </c>
      <c r="AF6" s="21">
        <f t="shared" si="4"/>
        <v>99.2</v>
      </c>
      <c r="AG6" s="21">
        <f t="shared" si="4"/>
        <v>100.42</v>
      </c>
      <c r="AH6" s="21">
        <f t="shared" si="4"/>
        <v>98.03</v>
      </c>
      <c r="AI6" s="20" t="str">
        <f>IF(AI7="","",IF(AI7="-","【-】","【"&amp;SUBSTITUTE(TEXT(AI7,"#,##0.00"),"-","△")&amp;"】"))</f>
        <v>【98.12】</v>
      </c>
      <c r="AJ6" s="20">
        <f>IF(AJ7="",NA(),AJ7)</f>
        <v>0</v>
      </c>
      <c r="AK6" s="20">
        <f t="shared" ref="AK6:AS6" si="5">IF(AK7="",NA(),AK7)</f>
        <v>0</v>
      </c>
      <c r="AL6" s="20">
        <f t="shared" si="5"/>
        <v>0</v>
      </c>
      <c r="AM6" s="21">
        <f t="shared" si="5"/>
        <v>18.72</v>
      </c>
      <c r="AN6" s="21">
        <f t="shared" si="5"/>
        <v>38.89</v>
      </c>
      <c r="AO6" s="21">
        <f t="shared" si="5"/>
        <v>1037.73</v>
      </c>
      <c r="AP6" s="21">
        <f t="shared" si="5"/>
        <v>1597.09</v>
      </c>
      <c r="AQ6" s="21">
        <f t="shared" si="5"/>
        <v>1500.46</v>
      </c>
      <c r="AR6" s="21">
        <f t="shared" si="5"/>
        <v>762.05</v>
      </c>
      <c r="AS6" s="21">
        <f t="shared" si="5"/>
        <v>755.68</v>
      </c>
      <c r="AT6" s="20" t="str">
        <f>IF(AT7="","",IF(AT7="-","【-】","【"&amp;SUBSTITUTE(TEXT(AT7,"#,##0.00"),"-","△")&amp;"】"))</f>
        <v>【736.54】</v>
      </c>
      <c r="AU6" s="21">
        <f>IF(AU7="",NA(),AU7)</f>
        <v>22.98</v>
      </c>
      <c r="AV6" s="21">
        <f t="shared" ref="AV6:BD6" si="6">IF(AV7="",NA(),AV7)</f>
        <v>2.97</v>
      </c>
      <c r="AW6" s="21">
        <f t="shared" si="6"/>
        <v>8.82</v>
      </c>
      <c r="AX6" s="21">
        <f t="shared" si="6"/>
        <v>24.35</v>
      </c>
      <c r="AY6" s="21">
        <f t="shared" si="6"/>
        <v>20.84</v>
      </c>
      <c r="AZ6" s="21">
        <f t="shared" si="6"/>
        <v>89.03</v>
      </c>
      <c r="BA6" s="21">
        <f t="shared" si="6"/>
        <v>88.56</v>
      </c>
      <c r="BB6" s="21">
        <f t="shared" si="6"/>
        <v>81.260000000000005</v>
      </c>
      <c r="BC6" s="21">
        <f t="shared" si="6"/>
        <v>92.61</v>
      </c>
      <c r="BD6" s="21">
        <f t="shared" si="6"/>
        <v>91.41</v>
      </c>
      <c r="BE6" s="20" t="str">
        <f>IF(BE7="","",IF(BE7="-","【-】","【"&amp;SUBSTITUTE(TEXT(BE7,"#,##0.00"),"-","△")&amp;"】"))</f>
        <v>【91.53】</v>
      </c>
      <c r="BF6" s="21">
        <f>IF(BF7="",NA(),BF7)</f>
        <v>3789.4</v>
      </c>
      <c r="BG6" s="21">
        <f t="shared" ref="BG6:BO6" si="7">IF(BG7="",NA(),BG7)</f>
        <v>3528.36</v>
      </c>
      <c r="BH6" s="21">
        <f t="shared" si="7"/>
        <v>3409.75</v>
      </c>
      <c r="BI6" s="21">
        <f t="shared" si="7"/>
        <v>2968.98</v>
      </c>
      <c r="BJ6" s="21">
        <f t="shared" si="7"/>
        <v>2671.53</v>
      </c>
      <c r="BK6" s="21">
        <f t="shared" si="7"/>
        <v>1759.36</v>
      </c>
      <c r="BL6" s="21">
        <f t="shared" si="7"/>
        <v>1837.88</v>
      </c>
      <c r="BM6" s="21">
        <f t="shared" si="7"/>
        <v>1748.51</v>
      </c>
      <c r="BN6" s="21">
        <f t="shared" si="7"/>
        <v>1640.16</v>
      </c>
      <c r="BO6" s="21">
        <f t="shared" si="7"/>
        <v>1521.05</v>
      </c>
      <c r="BP6" s="20" t="str">
        <f>IF(BP7="","",IF(BP7="-","【-】","【"&amp;SUBSTITUTE(TEXT(BP7,"#,##0.00"),"-","△")&amp;"】"))</f>
        <v>【1,522.01】</v>
      </c>
      <c r="BQ6" s="21">
        <f>IF(BQ7="",NA(),BQ7)</f>
        <v>85.89</v>
      </c>
      <c r="BR6" s="21">
        <f t="shared" ref="BR6:BZ6" si="8">IF(BR7="",NA(),BR7)</f>
        <v>80</v>
      </c>
      <c r="BS6" s="21">
        <f t="shared" si="8"/>
        <v>18.079999999999998</v>
      </c>
      <c r="BT6" s="21">
        <f t="shared" si="8"/>
        <v>76.02</v>
      </c>
      <c r="BU6" s="21">
        <f t="shared" si="8"/>
        <v>82.05</v>
      </c>
      <c r="BV6" s="21">
        <f t="shared" si="8"/>
        <v>37.200000000000003</v>
      </c>
      <c r="BW6" s="21">
        <f t="shared" si="8"/>
        <v>35.03</v>
      </c>
      <c r="BX6" s="21">
        <f t="shared" si="8"/>
        <v>34.99</v>
      </c>
      <c r="BY6" s="21">
        <f t="shared" si="8"/>
        <v>38.270000000000003</v>
      </c>
      <c r="BZ6" s="21">
        <f t="shared" si="8"/>
        <v>37.520000000000003</v>
      </c>
      <c r="CA6" s="20" t="str">
        <f>IF(CA7="","",IF(CA7="-","【-】","【"&amp;SUBSTITUTE(TEXT(CA7,"#,##0.00"),"-","△")&amp;"】"))</f>
        <v>【37.79】</v>
      </c>
      <c r="CB6" s="21">
        <f>IF(CB7="",NA(),CB7)</f>
        <v>149.94</v>
      </c>
      <c r="CC6" s="21">
        <f t="shared" ref="CC6:CK6" si="9">IF(CC7="",NA(),CC7)</f>
        <v>156.72999999999999</v>
      </c>
      <c r="CD6" s="21">
        <f t="shared" si="9"/>
        <v>708.13</v>
      </c>
      <c r="CE6" s="21">
        <f t="shared" si="9"/>
        <v>170.83</v>
      </c>
      <c r="CF6" s="21">
        <f t="shared" si="9"/>
        <v>160.41999999999999</v>
      </c>
      <c r="CG6" s="21">
        <f t="shared" si="9"/>
        <v>508.64</v>
      </c>
      <c r="CH6" s="21">
        <f t="shared" si="9"/>
        <v>525.22</v>
      </c>
      <c r="CI6" s="21">
        <f t="shared" si="9"/>
        <v>520.91999999999996</v>
      </c>
      <c r="CJ6" s="21">
        <f t="shared" si="9"/>
        <v>486.77</v>
      </c>
      <c r="CK6" s="21">
        <f t="shared" si="9"/>
        <v>502.1</v>
      </c>
      <c r="CL6" s="20" t="str">
        <f>IF(CL7="","",IF(CL7="-","【-】","【"&amp;SUBSTITUTE(TEXT(CL7,"#,##0.00"),"-","△")&amp;"】"))</f>
        <v>【497.52】</v>
      </c>
      <c r="CM6" s="21">
        <f>IF(CM7="",NA(),CM7)</f>
        <v>42.31</v>
      </c>
      <c r="CN6" s="21">
        <f t="shared" ref="CN6:CV6" si="10">IF(CN7="",NA(),CN7)</f>
        <v>42.31</v>
      </c>
      <c r="CO6" s="21">
        <f t="shared" si="10"/>
        <v>3.85</v>
      </c>
      <c r="CP6" s="21">
        <f t="shared" si="10"/>
        <v>3.85</v>
      </c>
      <c r="CQ6" s="21">
        <f t="shared" si="10"/>
        <v>46.15</v>
      </c>
      <c r="CR6" s="21">
        <f t="shared" si="10"/>
        <v>34.29</v>
      </c>
      <c r="CS6" s="21">
        <f t="shared" si="10"/>
        <v>35.340000000000003</v>
      </c>
      <c r="CT6" s="21">
        <f t="shared" si="10"/>
        <v>34.68</v>
      </c>
      <c r="CU6" s="21">
        <f t="shared" si="10"/>
        <v>34.700000000000003</v>
      </c>
      <c r="CV6" s="21">
        <f t="shared" si="10"/>
        <v>46.83</v>
      </c>
      <c r="CW6" s="20" t="str">
        <f>IF(CW7="","",IF(CW7="-","【-】","【"&amp;SUBSTITUTE(TEXT(CW7,"#,##0.00"),"-","△")&amp;"】"))</f>
        <v>【46.97】</v>
      </c>
      <c r="CX6" s="21">
        <f>IF(CX7="",NA(),CX7)</f>
        <v>88.46</v>
      </c>
      <c r="CY6" s="21">
        <f t="shared" ref="CY6:DG6" si="11">IF(CY7="",NA(),CY7)</f>
        <v>88.24</v>
      </c>
      <c r="CZ6" s="21">
        <f t="shared" si="11"/>
        <v>88.89</v>
      </c>
      <c r="DA6" s="21">
        <f t="shared" si="11"/>
        <v>83.33</v>
      </c>
      <c r="DB6" s="21">
        <f t="shared" si="11"/>
        <v>84.31</v>
      </c>
      <c r="DC6" s="21">
        <f t="shared" si="11"/>
        <v>89.88</v>
      </c>
      <c r="DD6" s="21">
        <f t="shared" si="11"/>
        <v>91.52</v>
      </c>
      <c r="DE6" s="21">
        <f t="shared" si="11"/>
        <v>90.33</v>
      </c>
      <c r="DF6" s="21">
        <f t="shared" si="11"/>
        <v>90.04</v>
      </c>
      <c r="DG6" s="21">
        <f t="shared" si="11"/>
        <v>90.58</v>
      </c>
      <c r="DH6" s="20" t="str">
        <f>IF(DH7="","",IF(DH7="-","【-】","【"&amp;SUBSTITUTE(TEXT(DH7,"#,##0.00"),"-","△")&amp;"】"))</f>
        <v>【90.42】</v>
      </c>
      <c r="DI6" s="21">
        <f>IF(DI7="",NA(),DI7)</f>
        <v>3.07</v>
      </c>
      <c r="DJ6" s="21">
        <f t="shared" ref="DJ6:DR6" si="12">IF(DJ7="",NA(),DJ7)</f>
        <v>6.54</v>
      </c>
      <c r="DK6" s="21">
        <f t="shared" si="12"/>
        <v>9.2100000000000009</v>
      </c>
      <c r="DL6" s="21">
        <f t="shared" si="12"/>
        <v>12.28</v>
      </c>
      <c r="DM6" s="21">
        <f t="shared" si="12"/>
        <v>15.35</v>
      </c>
      <c r="DN6" s="21">
        <f t="shared" si="12"/>
        <v>31.73</v>
      </c>
      <c r="DO6" s="21">
        <f t="shared" si="12"/>
        <v>30.28</v>
      </c>
      <c r="DP6" s="21">
        <f t="shared" si="12"/>
        <v>31</v>
      </c>
      <c r="DQ6" s="21">
        <f t="shared" si="12"/>
        <v>29.28</v>
      </c>
      <c r="DR6" s="21">
        <f t="shared" si="12"/>
        <v>32.380000000000003</v>
      </c>
      <c r="DS6" s="20" t="str">
        <f>IF(DS7="","",IF(DS7="-","【-】","【"&amp;SUBSTITUTE(TEXT(DS7,"#,##0.00"),"-","△")&amp;"】"))</f>
        <v>【31.92】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2021</v>
      </c>
      <c r="C7" s="23">
        <v>172065</v>
      </c>
      <c r="D7" s="23">
        <v>46</v>
      </c>
      <c r="E7" s="23">
        <v>17</v>
      </c>
      <c r="F7" s="23">
        <v>9</v>
      </c>
      <c r="G7" s="23">
        <v>0</v>
      </c>
      <c r="H7" s="23" t="s">
        <v>96</v>
      </c>
      <c r="I7" s="23" t="s">
        <v>97</v>
      </c>
      <c r="J7" s="23" t="s">
        <v>98</v>
      </c>
      <c r="K7" s="23" t="s">
        <v>99</v>
      </c>
      <c r="L7" s="23" t="s">
        <v>100</v>
      </c>
      <c r="M7" s="23" t="s">
        <v>101</v>
      </c>
      <c r="N7" s="24" t="s">
        <v>102</v>
      </c>
      <c r="O7" s="24">
        <v>48.29</v>
      </c>
      <c r="P7" s="24">
        <v>0.08</v>
      </c>
      <c r="Q7" s="24">
        <v>101.63</v>
      </c>
      <c r="R7" s="24">
        <v>2700</v>
      </c>
      <c r="S7" s="24">
        <v>64276</v>
      </c>
      <c r="T7" s="24">
        <v>305.87</v>
      </c>
      <c r="U7" s="24">
        <v>210.14</v>
      </c>
      <c r="V7" s="24">
        <v>51</v>
      </c>
      <c r="W7" s="24">
        <v>0.03</v>
      </c>
      <c r="X7" s="24">
        <v>1700</v>
      </c>
      <c r="Y7" s="24">
        <v>164.05</v>
      </c>
      <c r="Z7" s="24">
        <v>95.88</v>
      </c>
      <c r="AA7" s="24">
        <v>90.66</v>
      </c>
      <c r="AB7" s="24">
        <v>94.11</v>
      </c>
      <c r="AC7" s="24">
        <v>95.72</v>
      </c>
      <c r="AD7" s="24">
        <v>97.69</v>
      </c>
      <c r="AE7" s="24">
        <v>91.26</v>
      </c>
      <c r="AF7" s="24">
        <v>99.2</v>
      </c>
      <c r="AG7" s="24">
        <v>100.42</v>
      </c>
      <c r="AH7" s="24">
        <v>98.03</v>
      </c>
      <c r="AI7" s="24">
        <v>98.12</v>
      </c>
      <c r="AJ7" s="24">
        <v>0</v>
      </c>
      <c r="AK7" s="24">
        <v>0</v>
      </c>
      <c r="AL7" s="24">
        <v>0</v>
      </c>
      <c r="AM7" s="24">
        <v>18.72</v>
      </c>
      <c r="AN7" s="24">
        <v>38.89</v>
      </c>
      <c r="AO7" s="24">
        <v>1037.73</v>
      </c>
      <c r="AP7" s="24">
        <v>1597.09</v>
      </c>
      <c r="AQ7" s="24">
        <v>1500.46</v>
      </c>
      <c r="AR7" s="24">
        <v>762.05</v>
      </c>
      <c r="AS7" s="24">
        <v>755.68</v>
      </c>
      <c r="AT7" s="24">
        <v>736.54</v>
      </c>
      <c r="AU7" s="24">
        <v>22.98</v>
      </c>
      <c r="AV7" s="24">
        <v>2.97</v>
      </c>
      <c r="AW7" s="24">
        <v>8.82</v>
      </c>
      <c r="AX7" s="24">
        <v>24.35</v>
      </c>
      <c r="AY7" s="24">
        <v>20.84</v>
      </c>
      <c r="AZ7" s="24">
        <v>89.03</v>
      </c>
      <c r="BA7" s="24">
        <v>88.56</v>
      </c>
      <c r="BB7" s="24">
        <v>81.260000000000005</v>
      </c>
      <c r="BC7" s="24">
        <v>92.61</v>
      </c>
      <c r="BD7" s="24">
        <v>91.41</v>
      </c>
      <c r="BE7" s="24">
        <v>91.53</v>
      </c>
      <c r="BF7" s="24">
        <v>3789.4</v>
      </c>
      <c r="BG7" s="24">
        <v>3528.36</v>
      </c>
      <c r="BH7" s="24">
        <v>3409.75</v>
      </c>
      <c r="BI7" s="24">
        <v>2968.98</v>
      </c>
      <c r="BJ7" s="24">
        <v>2671.53</v>
      </c>
      <c r="BK7" s="24">
        <v>1759.36</v>
      </c>
      <c r="BL7" s="24">
        <v>1837.88</v>
      </c>
      <c r="BM7" s="24">
        <v>1748.51</v>
      </c>
      <c r="BN7" s="24">
        <v>1640.16</v>
      </c>
      <c r="BO7" s="24">
        <v>1521.05</v>
      </c>
      <c r="BP7" s="24">
        <v>1522.01</v>
      </c>
      <c r="BQ7" s="24">
        <v>85.89</v>
      </c>
      <c r="BR7" s="24">
        <v>80</v>
      </c>
      <c r="BS7" s="24">
        <v>18.079999999999998</v>
      </c>
      <c r="BT7" s="24">
        <v>76.02</v>
      </c>
      <c r="BU7" s="24">
        <v>82.05</v>
      </c>
      <c r="BV7" s="24">
        <v>37.200000000000003</v>
      </c>
      <c r="BW7" s="24">
        <v>35.03</v>
      </c>
      <c r="BX7" s="24">
        <v>34.99</v>
      </c>
      <c r="BY7" s="24">
        <v>38.270000000000003</v>
      </c>
      <c r="BZ7" s="24">
        <v>37.520000000000003</v>
      </c>
      <c r="CA7" s="24">
        <v>37.79</v>
      </c>
      <c r="CB7" s="24">
        <v>149.94</v>
      </c>
      <c r="CC7" s="24">
        <v>156.72999999999999</v>
      </c>
      <c r="CD7" s="24">
        <v>708.13</v>
      </c>
      <c r="CE7" s="24">
        <v>170.83</v>
      </c>
      <c r="CF7" s="24">
        <v>160.41999999999999</v>
      </c>
      <c r="CG7" s="24">
        <v>508.64</v>
      </c>
      <c r="CH7" s="24">
        <v>525.22</v>
      </c>
      <c r="CI7" s="24">
        <v>520.91999999999996</v>
      </c>
      <c r="CJ7" s="24">
        <v>486.77</v>
      </c>
      <c r="CK7" s="24">
        <v>502.1</v>
      </c>
      <c r="CL7" s="24">
        <v>497.52</v>
      </c>
      <c r="CM7" s="24">
        <v>42.31</v>
      </c>
      <c r="CN7" s="24">
        <v>42.31</v>
      </c>
      <c r="CO7" s="24">
        <v>3.85</v>
      </c>
      <c r="CP7" s="24">
        <v>3.85</v>
      </c>
      <c r="CQ7" s="24">
        <v>46.15</v>
      </c>
      <c r="CR7" s="24">
        <v>34.29</v>
      </c>
      <c r="CS7" s="24">
        <v>35.340000000000003</v>
      </c>
      <c r="CT7" s="24">
        <v>34.68</v>
      </c>
      <c r="CU7" s="24">
        <v>34.700000000000003</v>
      </c>
      <c r="CV7" s="24">
        <v>46.83</v>
      </c>
      <c r="CW7" s="24">
        <v>46.97</v>
      </c>
      <c r="CX7" s="24">
        <v>88.46</v>
      </c>
      <c r="CY7" s="24">
        <v>88.24</v>
      </c>
      <c r="CZ7" s="24">
        <v>88.89</v>
      </c>
      <c r="DA7" s="24">
        <v>83.33</v>
      </c>
      <c r="DB7" s="24">
        <v>84.31</v>
      </c>
      <c r="DC7" s="24">
        <v>89.88</v>
      </c>
      <c r="DD7" s="24">
        <v>91.52</v>
      </c>
      <c r="DE7" s="24">
        <v>90.33</v>
      </c>
      <c r="DF7" s="24">
        <v>90.04</v>
      </c>
      <c r="DG7" s="24">
        <v>90.58</v>
      </c>
      <c r="DH7" s="24">
        <v>90.42</v>
      </c>
      <c r="DI7" s="24">
        <v>3.07</v>
      </c>
      <c r="DJ7" s="24">
        <v>6.54</v>
      </c>
      <c r="DK7" s="24">
        <v>9.2100000000000009</v>
      </c>
      <c r="DL7" s="24">
        <v>12.28</v>
      </c>
      <c r="DM7" s="24">
        <v>15.35</v>
      </c>
      <c r="DN7" s="24">
        <v>31.73</v>
      </c>
      <c r="DO7" s="24">
        <v>30.28</v>
      </c>
      <c r="DP7" s="24">
        <v>31</v>
      </c>
      <c r="DQ7" s="24">
        <v>29.28</v>
      </c>
      <c r="DR7" s="24">
        <v>32.380000000000003</v>
      </c>
      <c r="DS7" s="24">
        <v>31.92</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2023-01-12T07:10:16Z</cp:lastPrinted>
  <dcterms:created xsi:type="dcterms:W3CDTF">2022-12-01T01:39:46Z</dcterms:created>
  <dcterms:modified xsi:type="dcterms:W3CDTF">2023-02-02T01:58:59Z</dcterms:modified>
  <cp:category/>
</cp:coreProperties>
</file>