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Ys1qP3mu/MA2DOvc8ClR6ws/vTzxjqM9ih2yXMqAuTjJ58xAbBZ33kRd4wOBFVFBDXlzAtxIckz4y07lFKh9qg==" workbookSaltValue="gMXcOnnBSx7DPqAI1i8R5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<sst xmlns="http://schemas.openxmlformats.org/spreadsheetml/2006/main" count="228" uniqueCount="113">
  <si>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</si>
  <si>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</si>
  <si>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</si>
  <si>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</si>
  <si>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</si>
  <si>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</si>
  <si>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</si>
  <si>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</si>
  <si>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</si>
  <si>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</si>
  <si>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</si>
  <si>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</si>
  <si>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</si>
  <si>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</si>
  <si>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</si>
  <si>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</si>
  <si>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</si>
  <si>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</si>
  <si>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</si>
  <si>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</si>
  <si>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</si>
  <si>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</si>
  <si>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</si>
  <si>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</si>
  <si>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</si>
  <si>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</si>
  <si>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</si>
  <si>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</si>
  <si>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</si>
  <si>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</si>
  <si>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</si>
  <si>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</si>
  <si>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</si>
  <si>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</si>
  <si>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</si>
  <si>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</si>
  <si>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</si>
  <si>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</si>
  <si>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</si>
  <si>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</si>
  <si>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</si>
  <si>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</si>
  <si>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</si>
  <si>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</si>
  <si>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</si>
  <si>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</si>
  <si>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</si>
  <si>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</si>
  <si>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</si>
  <si>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</si>
  <si>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</si>
  <si>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</si>
  <si>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</si>
  <si>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</si>
  <si>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</si>
  <si>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</si>
  <si>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</si>
  <si>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</si>
  <si>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</si>
  <si>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</si>
  <si>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</si>
  <si>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</si>
  <si>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</si>
  <si>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</si>
  <si>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</si>
  <si>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</si>
  <si>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</si>
  <si>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</si>
  <si>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</si>
  <si>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</si>
  <si>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</si>
  <si>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</si>
  <si>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</si>
  <si>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</si>
  <si>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</si>
  <si>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</si>
  <si>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</si>
  <si>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</si>
  <si>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</si>
  <si>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</si>
  <si>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</si>
  <si>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</si>
  <si>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</si>
  <si>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</si>
  <si>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</si>
  <si>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</si>
  <si>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</si>
  <si>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</si>
  <si>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</si>
  <si>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</si>
  <si>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</si>
  <si>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</si>
  <si>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</si>
  <si>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</si>
  <si>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</si>
  <si>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</si>
  <si>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</si>
  <si>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</si>
  <si>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</si>
  <si>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</si>
  <si>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</si>
  <si>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</si>
  <si>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</si>
  <si>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</si>
  <si>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</si>
  <si>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</si>
  <si>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</si>
  <si>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</si>
  <si>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</si>
  <si>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</si>
  <si>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収支の推移は黒字で、累積欠損金も発生していないことから健全経営であると言える。しかし、人口減少に伴う料金収益の減少が見込まれることから、より一層の経費節減に努めるなど、更なる経営改善に取り組む必要がある。
③100％を上回っており、短期的支払能力は確保されているといえる。
④令和2年度に新型コロナ対策として基本料金の減免を行ったため一時的に上昇したが、平成28年度の基幹施設更新事業完了に伴い、類似団体を上回ってはいるものの減少傾向である。
⑤基本料金の減免を行った令和2年度を除き、給水にかかる費用を料金収益で賄えている。
⑥類似団体、全国平均を上回っており、年々増加していることから、人口減少に伴う今後の給水収益の減少を鑑み、更なるコスト削減に努める。
⑦利用率は上昇しているものの、類似団体、全国平均ともに下回っているため、今後の水需要の動向を慎重に見極めたうえで施設規模の見直しを検討する必要がある。
⑧類似団体、全国平均を上回っているが、漏水対策や老朽管更新を進め、有収率の向上を図っていく。</t>
    <rPh sb="5" eb="7">
      <t>スイイ</t>
    </rPh>
    <rPh sb="181" eb="183">
      <t>ヘイセイ</t>
    </rPh>
    <rPh sb="185" eb="187">
      <t>ネンド</t>
    </rPh>
    <rPh sb="338" eb="341">
      <t>リヨウリツ</t>
    </rPh>
    <rPh sb="454" eb="455">
      <t>ハカ</t>
    </rPh>
    <phoneticPr fontId="4"/>
  </si>
  <si>
    <t>①②類似団体、全国平均よりも低い水準にあるが、今後、耐用年数を迎える施設が増加していくことが予想されることから、新水道ビジョンをもとに計画的に管路等の更新を行い、経営のバランスを取りながら長寿命化に取り組んでいく必要がある。
③類似団体、全国平均を下回っているものの、令和3年度は老朽管の更新事業を進めたため、前年度に比べ上昇した。引き続き計画に基づいて老朽施設の更新事業を進めていく。</t>
    <phoneticPr fontId="4"/>
  </si>
  <si>
    <t>現在のところ、経営は概ね安定しているといえるが、今後は人口減少による料金収入の減少が避けられず、施設の動力費の高止まりも見込まれることから、厳しい財政状況になることが予想される。
一方で老朽施設・設備の更新は行わなければならないため、今後、料金の適正化に向けた検討に着手する必要が生じると見込まれる。
また、施設の維持管理等については、費用と経営状況を正確に把握し、健全・効率的な経営を維持するよう、中長期的な計画をたて、実施していく必要がある。</t>
    <rPh sb="7" eb="9">
      <t>ケイエイ</t>
    </rPh>
    <rPh sb="40" eb="43">
      <t>ドウリョクヒ</t>
    </rPh>
    <rPh sb="44" eb="46">
      <t>タカド</t>
    </rPh>
    <rPh sb="48" eb="50">
      <t>シセツ</t>
    </rPh>
    <rPh sb="52" eb="54">
      <t>ヨソウ</t>
    </rPh>
    <rPh sb="75" eb="77">
      <t>ミコ</t>
    </rPh>
    <rPh sb="83" eb="85">
      <t>ヨソウ</t>
    </rPh>
    <rPh sb="117" eb="119">
      <t>コンゴ</t>
    </rPh>
    <rPh sb="125" eb="127">
      <t>チャクシュ</t>
    </rPh>
    <rPh sb="144" eb="14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</si>
</sst>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0.06</c:v>
                </c:pt>
                <c:pt idx="1">
                  <c:v>0.44</c:v>
                </c:pt>
                <c:pt idx="2">
                  <c:v>0.09</c:v>
                </c:pt>
                <c:pt idx="3">
                  <c:v>0.21</c:v>
                </c:pt>
                <c:pt idx="4">
                  <c:v>0.3</c:v>
                </c:pt>
              </c:numCache>
            </c:numRef>
          </c:val>
          <c:extLst>
            <c:ext xmlns:c16="http://schemas.microsoft.com/office/drawing/2014/chart" uri="{C3380CC4-5D6E-409C-BE32-E72D297353CC}">
              <c16:uniqueId val="{00000000-5D07-4986-B12D-72D516208D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5D07-4986-B12D-72D516208D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51.58</c:v>
                </c:pt>
                <c:pt idx="1">
                  <c:v>50.16</c:v>
                </c:pt>
                <c:pt idx="2">
                  <c:v>48.84</c:v>
                </c:pt>
                <c:pt idx="3">
                  <c:v>54.16</c:v>
                </c:pt>
                <c:pt idx="4">
                  <c:v>54.2</c:v>
                </c:pt>
              </c:numCache>
            </c:numRef>
          </c:val>
          <c:extLst>
            <c:ext xmlns:c16="http://schemas.microsoft.com/office/drawing/2014/chart" uri="{C3380CC4-5D6E-409C-BE32-E72D297353CC}">
              <c16:uniqueId val="{00000000-1256-4381-A8BC-62C2B1A9EE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1256-4381-A8BC-62C2B1A9EE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94.22</c:v>
                </c:pt>
                <c:pt idx="1">
                  <c:v>94.24</c:v>
                </c:pt>
                <c:pt idx="2">
                  <c:v>94.28</c:v>
                </c:pt>
                <c:pt idx="3">
                  <c:v>94.27</c:v>
                </c:pt>
                <c:pt idx="4">
                  <c:v>94.28</c:v>
                </c:pt>
              </c:numCache>
            </c:numRef>
          </c:val>
          <c:extLst>
            <c:ext xmlns:c16="http://schemas.microsoft.com/office/drawing/2014/chart" uri="{C3380CC4-5D6E-409C-BE32-E72D297353CC}">
              <c16:uniqueId val="{00000000-BF8A-4225-9590-9422C7B008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BF8A-4225-9590-9422C7B008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111.83</c:v>
                </c:pt>
                <c:pt idx="1">
                  <c:v>114.38</c:v>
                </c:pt>
                <c:pt idx="2">
                  <c:v>112.93</c:v>
                </c:pt>
                <c:pt idx="3">
                  <c:v>109.31</c:v>
                </c:pt>
                <c:pt idx="4">
                  <c:v>109.03</c:v>
                </c:pt>
              </c:numCache>
            </c:numRef>
          </c:val>
          <c:extLst>
            <c:ext xmlns:c16="http://schemas.microsoft.com/office/drawing/2014/chart" uri="{C3380CC4-5D6E-409C-BE32-E72D297353CC}">
              <c16:uniqueId val="{00000000-4056-417C-8ACC-AAF403AE4C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4056-417C-8ACC-AAF403AE4C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40.31</c:v>
                </c:pt>
                <c:pt idx="1">
                  <c:v>42.34</c:v>
                </c:pt>
                <c:pt idx="2">
                  <c:v>44.67</c:v>
                </c:pt>
                <c:pt idx="3">
                  <c:v>46.63</c:v>
                </c:pt>
                <c:pt idx="4">
                  <c:v>48.41</c:v>
                </c:pt>
              </c:numCache>
            </c:numRef>
          </c:val>
          <c:extLst>
            <c:ext xmlns:c16="http://schemas.microsoft.com/office/drawing/2014/chart" uri="{C3380CC4-5D6E-409C-BE32-E72D297353CC}">
              <c16:uniqueId val="{00000000-A248-4DDF-BEDC-7A88E85289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A248-4DDF-BEDC-7A88E85289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3.65</c:v>
                </c:pt>
                <c:pt idx="1">
                  <c:v>4.79</c:v>
                </c:pt>
                <c:pt idx="2">
                  <c:v>8.86</c:v>
                </c:pt>
                <c:pt idx="3">
                  <c:v>9.7200000000000006</c:v>
                </c:pt>
                <c:pt idx="4">
                  <c:v>9.2799999999999994</c:v>
                </c:pt>
              </c:numCache>
            </c:numRef>
          </c:val>
          <c:extLst>
            <c:ext xmlns:c16="http://schemas.microsoft.com/office/drawing/2014/chart" uri="{C3380CC4-5D6E-409C-BE32-E72D297353CC}">
              <c16:uniqueId val="{00000000-E755-4A42-9721-874519F6EB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E755-4A42-9721-874519F6EB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0D-40A1-A3CD-F8B116E790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90D-40A1-A3CD-F8B116E790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421.49</c:v>
                </c:pt>
                <c:pt idx="1">
                  <c:v>458.6</c:v>
                </c:pt>
                <c:pt idx="2">
                  <c:v>477.62</c:v>
                </c:pt>
                <c:pt idx="3">
                  <c:v>480.27</c:v>
                </c:pt>
                <c:pt idx="4">
                  <c:v>453.54</c:v>
                </c:pt>
              </c:numCache>
            </c:numRef>
          </c:val>
          <c:extLst>
            <c:ext xmlns:c16="http://schemas.microsoft.com/office/drawing/2014/chart" uri="{C3380CC4-5D6E-409C-BE32-E72D297353CC}">
              <c16:uniqueId val="{00000000-C372-403C-BE84-A14125E8FC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C372-403C-BE84-A14125E8FC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493.47</c:v>
                </c:pt>
                <c:pt idx="1">
                  <c:v>483.12</c:v>
                </c:pt>
                <c:pt idx="2">
                  <c:v>463.3</c:v>
                </c:pt>
                <c:pt idx="3">
                  <c:v>509.99</c:v>
                </c:pt>
                <c:pt idx="4">
                  <c:v>413.26</c:v>
                </c:pt>
              </c:numCache>
            </c:numRef>
          </c:val>
          <c:extLst>
            <c:ext xmlns:c16="http://schemas.microsoft.com/office/drawing/2014/chart" uri="{C3380CC4-5D6E-409C-BE32-E72D297353CC}">
              <c16:uniqueId val="{00000000-E6F0-436D-8869-EE0F6AE504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E6F0-436D-8869-EE0F6AE504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110.51</c:v>
                </c:pt>
                <c:pt idx="1">
                  <c:v>113.46</c:v>
                </c:pt>
                <c:pt idx="2">
                  <c:v>111.64</c:v>
                </c:pt>
                <c:pt idx="3">
                  <c:v>92.33</c:v>
                </c:pt>
                <c:pt idx="4">
                  <c:v>107.39</c:v>
                </c:pt>
              </c:numCache>
            </c:numRef>
          </c:val>
          <c:extLst>
            <c:ext xmlns:c16="http://schemas.microsoft.com/office/drawing/2014/chart" uri="{C3380CC4-5D6E-409C-BE32-E72D297353CC}">
              <c16:uniqueId val="{00000000-7EE2-4E1C-9692-FE028816E0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EE2-4E1C-9692-FE028816E0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188.62</c:v>
                </c:pt>
                <c:pt idx="1">
                  <c:v>185.12</c:v>
                </c:pt>
                <c:pt idx="2">
                  <c:v>188.48</c:v>
                </c:pt>
                <c:pt idx="3">
                  <c:v>195.11</c:v>
                </c:pt>
                <c:pt idx="4">
                  <c:v>197.01</c:v>
                </c:pt>
              </c:numCache>
            </c:numRef>
          </c:val>
          <c:extLst>
            <c:ext xmlns:c16="http://schemas.microsoft.com/office/drawing/2014/chart" uri="{C3380CC4-5D6E-409C-BE32-E72D297353CC}">
              <c16:uniqueId val="{00000000-95A6-4C71-B979-69A4D2802E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5A6-4C71-B979-69A4D2802E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石川県　羽咋市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20570</v>
      </c>
      <c r="AM8" s="66"/>
      <c r="AN8" s="66"/>
      <c r="AO8" s="66"/>
      <c r="AP8" s="66"/>
      <c r="AQ8" s="66"/>
      <c r="AR8" s="66"/>
      <c r="AS8" s="66"/>
      <c r="AT8" s="37">
        <f>データ!$S$6</f>
        <v>81.849999999999994</v>
      </c>
      <c r="AU8" s="38"/>
      <c r="AV8" s="38"/>
      <c r="AW8" s="38"/>
      <c r="AX8" s="38"/>
      <c r="AY8" s="38"/>
      <c r="AZ8" s="38"/>
      <c r="BA8" s="38"/>
      <c r="BB8" s="55">
        <f>データ!$T$6</f>
        <v>251.31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67.16</v>
      </c>
      <c r="J10" s="38"/>
      <c r="K10" s="38"/>
      <c r="L10" s="38"/>
      <c r="M10" s="38"/>
      <c r="N10" s="38"/>
      <c r="O10" s="65"/>
      <c r="P10" s="55">
        <f>データ!$P$6</f>
        <v>96.08</v>
      </c>
      <c r="Q10" s="55"/>
      <c r="R10" s="55"/>
      <c r="S10" s="55"/>
      <c r="T10" s="55"/>
      <c r="U10" s="55"/>
      <c r="V10" s="55"/>
      <c r="W10" s="66">
        <f>データ!$Q$6</f>
        <v>3905</v>
      </c>
      <c r="X10" s="66"/>
      <c r="Y10" s="66"/>
      <c r="Z10" s="66"/>
      <c r="AA10" s="66"/>
      <c r="AB10" s="66"/>
      <c r="AC10" s="66"/>
      <c r="AD10" s="2"/>
      <c r="AE10" s="2"/>
      <c r="AF10" s="2"/>
      <c r="AG10" s="2"/>
      <c r="AH10" s="2"/>
      <c r="AI10" s="2"/>
      <c r="AJ10" s="2"/>
      <c r="AK10" s="2"/>
      <c r="AL10" s="66">
        <f>データ!$U$6</f>
        <v>19600</v>
      </c>
      <c r="AM10" s="66"/>
      <c r="AN10" s="66"/>
      <c r="AO10" s="66"/>
      <c r="AP10" s="66"/>
      <c r="AQ10" s="66"/>
      <c r="AR10" s="66"/>
      <c r="AS10" s="66"/>
      <c r="AT10" s="37">
        <f>データ!$V$6</f>
        <v>81.849999999999994</v>
      </c>
      <c r="AU10" s="38"/>
      <c r="AV10" s="38"/>
      <c r="AW10" s="38"/>
      <c r="AX10" s="38"/>
      <c r="AY10" s="38"/>
      <c r="AZ10" s="38"/>
      <c r="BA10" s="38"/>
      <c r="BB10" s="55">
        <f>データ!$W$6</f>
        <v>239.46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JWJd5mkBNX0XI5adj4zW6suDFazGJyY/Zu0xHw47JoxjKdxdjzeOjBoADzhBgCJxRyzUoFRU3HsNXAXXPF32w==" saltValue="WMBrUab3To359pDM5x7a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172073</v>
      </c>
      <c r="D6" s="20">
        <f t="shared" si="3"/>
        <v>46</v>
      </c>
      <c r="E6" s="20">
        <f t="shared" si="3"/>
        <v>1</v>
      </c>
      <c r="F6" s="20">
        <f t="shared" si="3"/>
        <v>0</v>
      </c>
      <c r="G6" s="20">
        <f t="shared" si="3"/>
        <v>1</v>
      </c>
      <c r="H6" s="20" t="str">
        <f t="shared" si="3"/>
        <v>石川県　羽咋市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67.16</v>
      </c>
      <c r="P6" s="21">
        <f t="shared" si="3"/>
        <v>96.08</v>
      </c>
      <c r="Q6" s="21">
        <f t="shared" si="3"/>
        <v>3905</v>
      </c>
      <c r="R6" s="21">
        <f t="shared" si="3"/>
        <v>20570</v>
      </c>
      <c r="S6" s="21">
        <f t="shared" si="3"/>
        <v>81.849999999999994</v>
      </c>
      <c r="T6" s="21">
        <f t="shared" si="3"/>
        <v>251.31</v>
      </c>
      <c r="U6" s="21">
        <f t="shared" si="3"/>
        <v>19600</v>
      </c>
      <c r="V6" s="21">
        <f t="shared" si="3"/>
        <v>81.849999999999994</v>
      </c>
      <c r="W6" s="21">
        <f t="shared" si="3"/>
        <v>239.46</v>
      </c>
      <c r="X6" s="22">
        <f>IF(X7="",NA(),X7)</f>
        <v>111.83</v>
      </c>
      <c r="Y6" s="22">
        <f t="shared" ref="Y6:AG6" si="4">IF(Y7="",NA(),Y7)</f>
        <v>114.38</v>
      </c>
      <c r="Z6" s="22">
        <f t="shared" si="4"/>
        <v>112.93</v>
      </c>
      <c r="AA6" s="22">
        <f t="shared" si="4"/>
        <v>109.31</v>
      </c>
      <c r="AB6" s="22">
        <f t="shared" si="4"/>
        <v>109.03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421.49</v>
      </c>
      <c r="AU6" s="22">
        <f t="shared" ref="AU6:BC6" si="6">IF(AU7="",NA(),AU7)</f>
        <v>458.6</v>
      </c>
      <c r="AV6" s="22">
        <f t="shared" si="6"/>
        <v>477.62</v>
      </c>
      <c r="AW6" s="22">
        <f t="shared" si="6"/>
        <v>480.27</v>
      </c>
      <c r="AX6" s="22">
        <f t="shared" si="6"/>
        <v>453.54</v>
      </c>
      <c r="AY6" s="22">
        <f t="shared" si="6"/>
        <v>359.47</v>
      </c>
      <c r="AZ6" s="22">
        <f t="shared" si="6"/>
        <v>369.69</v>
      </c>
      <c r="BA6" s="22">
        <f t="shared" si="6"/>
        <v>379.08</v>
      </c>
      <c r="BB6" s="22">
        <f t="shared" si="6"/>
        <v>367.55</v>
      </c>
      <c r="BC6" s="22">
        <f t="shared" si="6"/>
        <v>378.56</v>
      </c>
      <c r="BD6" s="21" t="str">
        <f>IF(BD7="","",IF(BD7="-","【-】","【"&amp;SUBSTITUTE(TEXT(BD7,"#,##0.00"),"-","△")&amp;"】"))</f>
        <v>【261.51】</v>
      </c>
      <c r="BE6" s="22">
        <f>IF(BE7="",NA(),BE7)</f>
        <v>493.47</v>
      </c>
      <c r="BF6" s="22">
        <f t="shared" ref="BF6:BN6" si="7">IF(BF7="",NA(),BF7)</f>
        <v>483.12</v>
      </c>
      <c r="BG6" s="22">
        <f t="shared" si="7"/>
        <v>463.3</v>
      </c>
      <c r="BH6" s="22">
        <f t="shared" si="7"/>
        <v>509.99</v>
      </c>
      <c r="BI6" s="22">
        <f t="shared" si="7"/>
        <v>413.26</v>
      </c>
      <c r="BJ6" s="22">
        <f t="shared" si="7"/>
        <v>401.79</v>
      </c>
      <c r="BK6" s="22">
        <f t="shared" si="7"/>
        <v>402.99</v>
      </c>
      <c r="BL6" s="22">
        <f t="shared" si="7"/>
        <v>398.98</v>
      </c>
      <c r="BM6" s="22">
        <f t="shared" si="7"/>
        <v>418.68</v>
      </c>
      <c r="BN6" s="22">
        <f t="shared" si="7"/>
        <v>395.68</v>
      </c>
      <c r="BO6" s="21" t="str">
        <f>IF(BO7="","",IF(BO7="-","【-】","【"&amp;SUBSTITUTE(TEXT(BO7,"#,##0.00"),"-","△")&amp;"】"))</f>
        <v>【265.16】</v>
      </c>
      <c r="BP6" s="22">
        <f>IF(BP7="",NA(),BP7)</f>
        <v>110.51</v>
      </c>
      <c r="BQ6" s="22">
        <f t="shared" ref="BQ6:BY6" si="8">IF(BQ7="",NA(),BQ7)</f>
        <v>113.46</v>
      </c>
      <c r="BR6" s="22">
        <f t="shared" si="8"/>
        <v>111.64</v>
      </c>
      <c r="BS6" s="22">
        <f t="shared" si="8"/>
        <v>92.33</v>
      </c>
      <c r="BT6" s="22">
        <f t="shared" si="8"/>
        <v>107.39</v>
      </c>
      <c r="BU6" s="22">
        <f t="shared" si="8"/>
        <v>100.12</v>
      </c>
      <c r="BV6" s="22">
        <f t="shared" si="8"/>
        <v>98.66</v>
      </c>
      <c r="BW6" s="22">
        <f t="shared" si="8"/>
        <v>98.64</v>
      </c>
      <c r="BX6" s="22">
        <f t="shared" si="8"/>
        <v>94.78</v>
      </c>
      <c r="BY6" s="22">
        <f t="shared" si="8"/>
        <v>97.59</v>
      </c>
      <c r="BZ6" s="21" t="str">
        <f>IF(BZ7="","",IF(BZ7="-","【-】","【"&amp;SUBSTITUTE(TEXT(BZ7,"#,##0.00"),"-","△")&amp;"】"))</f>
        <v>【102.35】</v>
      </c>
      <c r="CA6" s="22">
        <f>IF(CA7="",NA(),CA7)</f>
        <v>188.62</v>
      </c>
      <c r="CB6" s="22">
        <f t="shared" ref="CB6:CJ6" si="9">IF(CB7="",NA(),CB7)</f>
        <v>185.12</v>
      </c>
      <c r="CC6" s="22">
        <f t="shared" si="9"/>
        <v>188.48</v>
      </c>
      <c r="CD6" s="22">
        <f t="shared" si="9"/>
        <v>195.11</v>
      </c>
      <c r="CE6" s="22">
        <f t="shared" si="9"/>
        <v>197.01</v>
      </c>
      <c r="CF6" s="22">
        <f t="shared" si="9"/>
        <v>174.97</v>
      </c>
      <c r="CG6" s="22">
        <f t="shared" si="9"/>
        <v>178.59</v>
      </c>
      <c r="CH6" s="22">
        <f t="shared" si="9"/>
        <v>178.92</v>
      </c>
      <c r="CI6" s="22">
        <f t="shared" si="9"/>
        <v>181.3</v>
      </c>
      <c r="CJ6" s="22">
        <f t="shared" si="9"/>
        <v>181.71</v>
      </c>
      <c r="CK6" s="21" t="str">
        <f>IF(CK7="","",IF(CK7="-","【-】","【"&amp;SUBSTITUTE(TEXT(CK7,"#,##0.00"),"-","△")&amp;"】"))</f>
        <v>【167.74】</v>
      </c>
      <c r="CL6" s="22">
        <f>IF(CL7="",NA(),CL7)</f>
        <v>51.58</v>
      </c>
      <c r="CM6" s="22">
        <f t="shared" ref="CM6:CU6" si="10">IF(CM7="",NA(),CM7)</f>
        <v>50.16</v>
      </c>
      <c r="CN6" s="22">
        <f t="shared" si="10"/>
        <v>48.84</v>
      </c>
      <c r="CO6" s="22">
        <f t="shared" si="10"/>
        <v>54.16</v>
      </c>
      <c r="CP6" s="22">
        <f t="shared" si="10"/>
        <v>54.2</v>
      </c>
      <c r="CQ6" s="22">
        <f t="shared" si="10"/>
        <v>55.63</v>
      </c>
      <c r="CR6" s="22">
        <f t="shared" si="10"/>
        <v>55.03</v>
      </c>
      <c r="CS6" s="22">
        <f t="shared" si="10"/>
        <v>55.14</v>
      </c>
      <c r="CT6" s="22">
        <f t="shared" si="10"/>
        <v>55.89</v>
      </c>
      <c r="CU6" s="22">
        <f t="shared" si="10"/>
        <v>55.72</v>
      </c>
      <c r="CV6" s="21" t="str">
        <f>IF(CV7="","",IF(CV7="-","【-】","【"&amp;SUBSTITUTE(TEXT(CV7,"#,##0.00"),"-","△")&amp;"】"))</f>
        <v>【60.29】</v>
      </c>
      <c r="CW6" s="22">
        <f>IF(CW7="",NA(),CW7)</f>
        <v>94.22</v>
      </c>
      <c r="CX6" s="22">
        <f t="shared" ref="CX6:DF6" si="11">IF(CX7="",NA(),CX7)</f>
        <v>94.24</v>
      </c>
      <c r="CY6" s="22">
        <f t="shared" si="11"/>
        <v>94.28</v>
      </c>
      <c r="CZ6" s="22">
        <f t="shared" si="11"/>
        <v>94.27</v>
      </c>
      <c r="DA6" s="22">
        <f t="shared" si="11"/>
        <v>94.28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40.31</v>
      </c>
      <c r="DI6" s="22">
        <f t="shared" ref="DI6:DQ6" si="12">IF(DI7="",NA(),DI7)</f>
        <v>42.34</v>
      </c>
      <c r="DJ6" s="22">
        <f t="shared" si="12"/>
        <v>44.67</v>
      </c>
      <c r="DK6" s="22">
        <f t="shared" si="12"/>
        <v>46.63</v>
      </c>
      <c r="DL6" s="22">
        <f t="shared" si="12"/>
        <v>48.41</v>
      </c>
      <c r="DM6" s="22">
        <f t="shared" si="12"/>
        <v>48.05</v>
      </c>
      <c r="DN6" s="22">
        <f t="shared" si="12"/>
        <v>48.87</v>
      </c>
      <c r="DO6" s="22">
        <f t="shared" si="12"/>
        <v>49.92</v>
      </c>
      <c r="DP6" s="22">
        <f t="shared" si="12"/>
        <v>50.63</v>
      </c>
      <c r="DQ6" s="22">
        <f t="shared" si="12"/>
        <v>51.29</v>
      </c>
      <c r="DR6" s="21" t="str">
        <f>IF(DR7="","",IF(DR7="-","【-】","【"&amp;SUBSTITUTE(TEXT(DR7,"#,##0.00"),"-","△")&amp;"】"))</f>
        <v>【50.88】</v>
      </c>
      <c r="DS6" s="22">
        <f>IF(DS7="",NA(),DS7)</f>
        <v>3.65</v>
      </c>
      <c r="DT6" s="22">
        <f t="shared" ref="DT6:EB6" si="13">IF(DT7="",NA(),DT7)</f>
        <v>4.79</v>
      </c>
      <c r="DU6" s="22">
        <f t="shared" si="13"/>
        <v>8.86</v>
      </c>
      <c r="DV6" s="22">
        <f t="shared" si="13"/>
        <v>9.7200000000000006</v>
      </c>
      <c r="DW6" s="22">
        <f t="shared" si="13"/>
        <v>9.2799999999999994</v>
      </c>
      <c r="DX6" s="22">
        <f t="shared" si="13"/>
        <v>13.39</v>
      </c>
      <c r="DY6" s="22">
        <f t="shared" si="13"/>
        <v>14.85</v>
      </c>
      <c r="DZ6" s="22">
        <f t="shared" si="13"/>
        <v>16.88</v>
      </c>
      <c r="EA6" s="22">
        <f t="shared" si="13"/>
        <v>18.28</v>
      </c>
      <c r="EB6" s="22">
        <f t="shared" si="13"/>
        <v>19.61</v>
      </c>
      <c r="EC6" s="21" t="str">
        <f>IF(EC7="","",IF(EC7="-","【-】","【"&amp;SUBSTITUTE(TEXT(EC7,"#,##0.00"),"-","△")&amp;"】"))</f>
        <v>【22.30】</v>
      </c>
      <c r="ED6" s="22">
        <f>IF(ED7="",NA(),ED7)</f>
        <v>0.06</v>
      </c>
      <c r="EE6" s="22">
        <f t="shared" ref="EE6:EM6" si="14">IF(EE7="",NA(),EE7)</f>
        <v>0.44</v>
      </c>
      <c r="EF6" s="22">
        <f t="shared" si="14"/>
        <v>0.09</v>
      </c>
      <c r="EG6" s="22">
        <f t="shared" si="14"/>
        <v>0.21</v>
      </c>
      <c r="EH6" s="22">
        <f t="shared" si="14"/>
        <v>0.3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172073</v>
      </c>
      <c r="D7" s="24">
        <v>46</v>
      </c>
      <c r="E7" s="24">
        <v>1</v>
      </c>
      <c r="F7" s="24">
        <v>0</v>
      </c>
      <c r="G7" s="24">
        <v>1</v>
      </c>
      <c r="H7" s="24" t="s">
        <v>93</v>
      </c>
      <c r="I7" s="24" t="s">
        <v>94</v>
      </c>
      <c r="J7" s="24" t="s">
        <v>95</v>
      </c>
      <c r="K7" s="24" t="s">
        <v>96</v>
      </c>
      <c r="L7" s="24" t="s">
        <v>97</v>
      </c>
      <c r="M7" s="24" t="s">
        <v>98</v>
      </c>
      <c r="N7" s="25" t="s">
        <v>99</v>
      </c>
      <c r="O7" s="25">
        <v>67.16</v>
      </c>
      <c r="P7" s="25">
        <v>96.08</v>
      </c>
      <c r="Q7" s="25">
        <v>3905</v>
      </c>
      <c r="R7" s="25">
        <v>20570</v>
      </c>
      <c r="S7" s="25">
        <v>81.849999999999994</v>
      </c>
      <c r="T7" s="25">
        <v>251.31</v>
      </c>
      <c r="U7" s="25">
        <v>19600</v>
      </c>
      <c r="V7" s="25">
        <v>81.849999999999994</v>
      </c>
      <c r="W7" s="25">
        <v>239.46</v>
      </c>
      <c r="X7" s="25">
        <v>111.83</v>
      </c>
      <c r="Y7" s="25">
        <v>114.38</v>
      </c>
      <c r="Z7" s="25">
        <v>112.93</v>
      </c>
      <c r="AA7" s="25">
        <v>109.31</v>
      </c>
      <c r="AB7" s="25">
        <v>109.03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421.49</v>
      </c>
      <c r="AU7" s="25">
        <v>458.6</v>
      </c>
      <c r="AV7" s="25">
        <v>477.62</v>
      </c>
      <c r="AW7" s="25">
        <v>480.27</v>
      </c>
      <c r="AX7" s="25">
        <v>453.54</v>
      </c>
      <c r="AY7" s="25">
        <v>359.47</v>
      </c>
      <c r="AZ7" s="25">
        <v>369.69</v>
      </c>
      <c r="BA7" s="25">
        <v>379.08</v>
      </c>
      <c r="BB7" s="25">
        <v>367.55</v>
      </c>
      <c r="BC7" s="25">
        <v>378.56</v>
      </c>
      <c r="BD7" s="25">
        <v>261.51</v>
      </c>
      <c r="BE7" s="25">
        <v>493.47</v>
      </c>
      <c r="BF7" s="25">
        <v>483.12</v>
      </c>
      <c r="BG7" s="25">
        <v>463.3</v>
      </c>
      <c r="BH7" s="25">
        <v>509.99</v>
      </c>
      <c r="BI7" s="25">
        <v>413.26</v>
      </c>
      <c r="BJ7" s="25">
        <v>401.79</v>
      </c>
      <c r="BK7" s="25">
        <v>402.99</v>
      </c>
      <c r="BL7" s="25">
        <v>398.98</v>
      </c>
      <c r="BM7" s="25">
        <v>418.68</v>
      </c>
      <c r="BN7" s="25">
        <v>395.68</v>
      </c>
      <c r="BO7" s="25">
        <v>265.16000000000003</v>
      </c>
      <c r="BP7" s="25">
        <v>110.51</v>
      </c>
      <c r="BQ7" s="25">
        <v>113.46</v>
      </c>
      <c r="BR7" s="25">
        <v>111.64</v>
      </c>
      <c r="BS7" s="25">
        <v>92.33</v>
      </c>
      <c r="BT7" s="25">
        <v>107.39</v>
      </c>
      <c r="BU7" s="25">
        <v>100.12</v>
      </c>
      <c r="BV7" s="25">
        <v>98.66</v>
      </c>
      <c r="BW7" s="25">
        <v>98.64</v>
      </c>
      <c r="BX7" s="25">
        <v>94.78</v>
      </c>
      <c r="BY7" s="25">
        <v>97.59</v>
      </c>
      <c r="BZ7" s="25">
        <v>102.35</v>
      </c>
      <c r="CA7" s="25">
        <v>188.62</v>
      </c>
      <c r="CB7" s="25">
        <v>185.12</v>
      </c>
      <c r="CC7" s="25">
        <v>188.48</v>
      </c>
      <c r="CD7" s="25">
        <v>195.11</v>
      </c>
      <c r="CE7" s="25">
        <v>197.01</v>
      </c>
      <c r="CF7" s="25">
        <v>174.97</v>
      </c>
      <c r="CG7" s="25">
        <v>178.59</v>
      </c>
      <c r="CH7" s="25">
        <v>178.92</v>
      </c>
      <c r="CI7" s="25">
        <v>181.3</v>
      </c>
      <c r="CJ7" s="25">
        <v>181.71</v>
      </c>
      <c r="CK7" s="25">
        <v>167.74</v>
      </c>
      <c r="CL7" s="25">
        <v>51.58</v>
      </c>
      <c r="CM7" s="25">
        <v>50.16</v>
      </c>
      <c r="CN7" s="25">
        <v>48.84</v>
      </c>
      <c r="CO7" s="25">
        <v>54.16</v>
      </c>
      <c r="CP7" s="25">
        <v>54.2</v>
      </c>
      <c r="CQ7" s="25">
        <v>55.63</v>
      </c>
      <c r="CR7" s="25">
        <v>55.03</v>
      </c>
      <c r="CS7" s="25">
        <v>55.14</v>
      </c>
      <c r="CT7" s="25">
        <v>55.89</v>
      </c>
      <c r="CU7" s="25">
        <v>55.72</v>
      </c>
      <c r="CV7" s="25">
        <v>60.29</v>
      </c>
      <c r="CW7" s="25">
        <v>94.22</v>
      </c>
      <c r="CX7" s="25">
        <v>94.24</v>
      </c>
      <c r="CY7" s="25">
        <v>94.28</v>
      </c>
      <c r="CZ7" s="25">
        <v>94.27</v>
      </c>
      <c r="DA7" s="25">
        <v>94.28</v>
      </c>
      <c r="DB7" s="25">
        <v>82.04</v>
      </c>
      <c r="DC7" s="25">
        <v>81.900000000000006</v>
      </c>
      <c r="DD7" s="25">
        <v>81.39</v>
      </c>
      <c r="DE7" s="25">
        <v>81.27</v>
      </c>
      <c r="DF7" s="25">
        <v>81.260000000000005</v>
      </c>
      <c r="DG7" s="25">
        <v>90.12</v>
      </c>
      <c r="DH7" s="25">
        <v>40.31</v>
      </c>
      <c r="DI7" s="25">
        <v>42.34</v>
      </c>
      <c r="DJ7" s="25">
        <v>44.67</v>
      </c>
      <c r="DK7" s="25">
        <v>46.63</v>
      </c>
      <c r="DL7" s="25">
        <v>48.41</v>
      </c>
      <c r="DM7" s="25">
        <v>48.05</v>
      </c>
      <c r="DN7" s="25">
        <v>48.87</v>
      </c>
      <c r="DO7" s="25">
        <v>49.92</v>
      </c>
      <c r="DP7" s="25">
        <v>50.63</v>
      </c>
      <c r="DQ7" s="25">
        <v>51.29</v>
      </c>
      <c r="DR7" s="25">
        <v>50.88</v>
      </c>
      <c r="DS7" s="25">
        <v>3.65</v>
      </c>
      <c r="DT7" s="25">
        <v>4.79</v>
      </c>
      <c r="DU7" s="25">
        <v>8.86</v>
      </c>
      <c r="DV7" s="25">
        <v>9.7200000000000006</v>
      </c>
      <c r="DW7" s="25">
        <v>9.2799999999999994</v>
      </c>
      <c r="DX7" s="25">
        <v>13.39</v>
      </c>
      <c r="DY7" s="25">
        <v>14.85</v>
      </c>
      <c r="DZ7" s="25">
        <v>16.88</v>
      </c>
      <c r="EA7" s="25">
        <v>18.28</v>
      </c>
      <c r="EB7" s="25">
        <v>19.61</v>
      </c>
      <c r="EC7" s="25">
        <v>22.3</v>
      </c>
      <c r="ED7" s="25">
        <v>0.06</v>
      </c>
      <c r="EE7" s="25">
        <v>0.44</v>
      </c>
      <c r="EF7" s="25">
        <v>0.09</v>
      </c>
      <c r="EG7" s="25">
        <v>0.21</v>
      </c>
      <c r="EH7" s="25">
        <v>0.3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2023-01-11T23:49:09Z</cp:lastPrinted>
  <dcterms:created xsi:type="dcterms:W3CDTF">2022-12-01T00:57:38Z</dcterms:created>
  <dcterms:modified xsi:type="dcterms:W3CDTF">2023-01-30T01:59:19Z</dcterms:modified>
  <cp:category/>
</cp:coreProperties>
</file>